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AT NORDIC▼\2023~2024_R05年度(ｺﾛﾅ明け&amp;小雪)▼\20240907_◇ローラー大会\00_大会要項・ｴﾝﾄﾘｰｼｰﾄ\00_HP掲載\"/>
    </mc:Choice>
  </mc:AlternateContent>
  <xr:revisionPtr revIDLastSave="0" documentId="13_ncr:1_{5BAA55BD-ED74-449E-8B25-0D975724167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競技申込書" sheetId="5" r:id="rId1"/>
    <sheet name="宿泊申込書" sheetId="6" state="hidden" r:id="rId2"/>
    <sheet name="参加料計算" sheetId="9" state="hidden" r:id="rId3"/>
  </sheets>
  <definedNames>
    <definedName name="Jr.クロカン" comment="申込書「種目」リスト用">参加料計算!$A$4:$A$15</definedName>
    <definedName name="_xlnm.Print_Area" localSheetId="0">競技申込書!$A$2:$AF$63</definedName>
    <definedName name="_xlnm.Print_Area" localSheetId="1">宿泊申込書!$A$1:$U$38</definedName>
    <definedName name="_xlnm.Print_Titles" localSheetId="0">競技申込書!$13:$13</definedName>
    <definedName name="カルフ" comment="申込書「種目」リスト用">参加料計算!$K$4:$K$55</definedName>
    <definedName name="ローラー" comment="申込書「種目」リスト用">参加料計算!$A$23:$A$30</definedName>
    <definedName name="参加料表示">IF(競技申込書!$S$2="",競技申込書!$AH$1,IF(競技申込書!$S$2=参加料計算!$A$1,参加料計算!$A$3:$D$16,IF(競技申込書!$S$2=参加料計算!$F$1,参加料計算!$F$3:$I$16,IF(競技申込書!$S$2=参加料計算!$K$1,参加料計算!$L$3:$O$14,参加料計算!$A$22:$D$31))))</definedName>
    <definedName name="市民" comment="申込書「種目」リスト用">参加料計算!$F$4:$F$15</definedName>
  </definedNames>
  <calcPr calcId="191029"/>
</workbook>
</file>

<file path=xl/calcChain.xml><?xml version="1.0" encoding="utf-8"?>
<calcChain xmlns="http://schemas.openxmlformats.org/spreadsheetml/2006/main">
  <c r="P43" i="5" l="1"/>
  <c r="G43" i="5"/>
  <c r="P42" i="5"/>
  <c r="G42" i="5"/>
  <c r="P41" i="5"/>
  <c r="G41" i="5"/>
  <c r="P40" i="5"/>
  <c r="G40" i="5"/>
  <c r="P39" i="5"/>
  <c r="G39" i="5"/>
  <c r="P38" i="5"/>
  <c r="G38" i="5"/>
  <c r="P37" i="5"/>
  <c r="G37" i="5"/>
  <c r="P36" i="5"/>
  <c r="G36" i="5"/>
  <c r="P35" i="5"/>
  <c r="G35" i="5"/>
  <c r="P34" i="5"/>
  <c r="G34" i="5"/>
  <c r="P33" i="5"/>
  <c r="G33" i="5"/>
  <c r="P32" i="5"/>
  <c r="G32" i="5"/>
  <c r="P31" i="5"/>
  <c r="G31" i="5"/>
  <c r="P30" i="5"/>
  <c r="G30" i="5"/>
  <c r="P29" i="5"/>
  <c r="G29" i="5"/>
  <c r="P28" i="5"/>
  <c r="G28" i="5"/>
  <c r="P27" i="5"/>
  <c r="G27" i="5"/>
  <c r="P26" i="5"/>
  <c r="G26" i="5"/>
  <c r="P25" i="5"/>
  <c r="G25" i="5"/>
  <c r="P24" i="5"/>
  <c r="G24" i="5"/>
  <c r="P23" i="5"/>
  <c r="G23" i="5"/>
  <c r="P22" i="5"/>
  <c r="G22" i="5"/>
  <c r="P21" i="5"/>
  <c r="G21" i="5"/>
  <c r="P20" i="5"/>
  <c r="G20" i="5"/>
  <c r="P19" i="5"/>
  <c r="G19" i="5"/>
  <c r="P18" i="5"/>
  <c r="G18" i="5"/>
  <c r="P17" i="5"/>
  <c r="G17" i="5"/>
  <c r="P16" i="5"/>
  <c r="G16" i="5"/>
  <c r="P15" i="5"/>
  <c r="G15" i="5"/>
  <c r="P14" i="5"/>
  <c r="G14" i="5"/>
  <c r="AD45" i="5"/>
  <c r="AD44" i="5"/>
  <c r="AE2" i="5"/>
  <c r="C30" i="9"/>
  <c r="D30" i="9" s="1"/>
  <c r="C29" i="9"/>
  <c r="D29" i="9" s="1"/>
  <c r="C28" i="9"/>
  <c r="D28" i="9" s="1"/>
  <c r="C27" i="9"/>
  <c r="D27" i="9" s="1"/>
  <c r="C26" i="9"/>
  <c r="D26" i="9" s="1"/>
  <c r="C25" i="9"/>
  <c r="D25" i="9" s="1"/>
  <c r="C24" i="9"/>
  <c r="D24" i="9" s="1"/>
  <c r="C23" i="9"/>
  <c r="D23" i="9" s="1"/>
  <c r="U47" i="5"/>
  <c r="N13" i="9"/>
  <c r="O13" i="9" s="1"/>
  <c r="N12" i="9"/>
  <c r="O12" i="9" s="1"/>
  <c r="N11" i="9"/>
  <c r="O11" i="9" s="1"/>
  <c r="N10" i="9"/>
  <c r="O10" i="9" s="1"/>
  <c r="N9" i="9"/>
  <c r="O9" i="9" s="1"/>
  <c r="N8" i="9"/>
  <c r="O8" i="9" s="1"/>
  <c r="N7" i="9"/>
  <c r="O7" i="9" s="1"/>
  <c r="N6" i="9"/>
  <c r="O6" i="9" s="1"/>
  <c r="N5" i="9"/>
  <c r="O5" i="9" s="1"/>
  <c r="N4" i="9"/>
  <c r="O4" i="9" s="1"/>
  <c r="H15" i="9"/>
  <c r="I15" i="9" s="1"/>
  <c r="H9" i="9"/>
  <c r="I9" i="9" s="1"/>
  <c r="H14" i="9"/>
  <c r="I14" i="9" s="1"/>
  <c r="H13" i="9"/>
  <c r="I13" i="9" s="1"/>
  <c r="H8" i="9"/>
  <c r="I8" i="9" s="1"/>
  <c r="H7" i="9"/>
  <c r="I7" i="9" s="1"/>
  <c r="H12" i="9"/>
  <c r="I12" i="9" s="1"/>
  <c r="H11" i="9"/>
  <c r="I11" i="9" s="1"/>
  <c r="H6" i="9"/>
  <c r="I6" i="9" s="1"/>
  <c r="H5" i="9"/>
  <c r="I5" i="9" s="1"/>
  <c r="H10" i="9"/>
  <c r="I10" i="9" s="1"/>
  <c r="H4" i="9"/>
  <c r="I4" i="9" s="1"/>
  <c r="C5" i="9"/>
  <c r="D5" i="9" s="1"/>
  <c r="C6" i="9"/>
  <c r="D6" i="9" s="1"/>
  <c r="C10" i="9"/>
  <c r="D10" i="9" s="1"/>
  <c r="C11" i="9"/>
  <c r="D11" i="9" s="1"/>
  <c r="C12" i="9"/>
  <c r="D12" i="9" s="1"/>
  <c r="C7" i="9"/>
  <c r="D7" i="9" s="1"/>
  <c r="C8" i="9"/>
  <c r="D8" i="9" s="1"/>
  <c r="C13" i="9"/>
  <c r="D13" i="9" s="1"/>
  <c r="C14" i="9"/>
  <c r="D14" i="9" s="1"/>
  <c r="C9" i="9"/>
  <c r="D9" i="9" s="1"/>
  <c r="C15" i="9"/>
  <c r="D15" i="9" s="1"/>
  <c r="C4" i="9"/>
  <c r="D4" i="9" s="1"/>
  <c r="E44" i="5"/>
  <c r="AD60" i="5"/>
  <c r="U22" i="6"/>
  <c r="T22" i="6"/>
  <c r="S22" i="6"/>
  <c r="R22" i="6"/>
  <c r="Q22" i="6"/>
  <c r="P22" i="6"/>
  <c r="O22" i="6"/>
  <c r="N22" i="6"/>
  <c r="M22" i="6"/>
  <c r="L22" i="6"/>
  <c r="K22" i="6"/>
  <c r="J22" i="6"/>
  <c r="I22" i="6"/>
  <c r="H22" i="6"/>
  <c r="G22" i="6"/>
  <c r="F22" i="6"/>
  <c r="E22" i="6"/>
  <c r="D22" i="6"/>
  <c r="C22" i="6"/>
  <c r="U21" i="6"/>
  <c r="T21" i="6"/>
  <c r="T23" i="6" s="1"/>
  <c r="S21" i="6"/>
  <c r="S23" i="6" s="1"/>
  <c r="R21" i="6"/>
  <c r="R23" i="6" s="1"/>
  <c r="Q21" i="6"/>
  <c r="Q23" i="6" s="1"/>
  <c r="P21" i="6"/>
  <c r="P23" i="6" s="1"/>
  <c r="O21" i="6"/>
  <c r="O23" i="6" s="1"/>
  <c r="N21" i="6"/>
  <c r="N23" i="6" s="1"/>
  <c r="M21" i="6"/>
  <c r="L21" i="6"/>
  <c r="L23" i="6" s="1"/>
  <c r="K21" i="6"/>
  <c r="K23" i="6" s="1"/>
  <c r="J21" i="6"/>
  <c r="J23" i="6" s="1"/>
  <c r="I21" i="6"/>
  <c r="H21" i="6"/>
  <c r="H23" i="6" s="1"/>
  <c r="G21" i="6"/>
  <c r="F21" i="6"/>
  <c r="E21" i="6"/>
  <c r="D21" i="6"/>
  <c r="D23" i="6" s="1"/>
  <c r="C21" i="6"/>
  <c r="C23" i="6" s="1"/>
  <c r="F23" i="6" l="1"/>
  <c r="E23" i="6"/>
  <c r="I23" i="6"/>
  <c r="U23" i="6"/>
  <c r="C16" i="9"/>
  <c r="C31" i="9"/>
  <c r="G23" i="6"/>
  <c r="H16" i="9"/>
  <c r="M23" i="6"/>
  <c r="N14" i="9"/>
  <c r="D31" i="9"/>
  <c r="D16" i="9"/>
  <c r="O14" i="9"/>
  <c r="I16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MARU</author>
    <author>Results</author>
  </authors>
  <commentList>
    <comment ref="E5" authorId="0" shapeId="0" xr:uid="{00000000-0006-0000-00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郵便番号</t>
        </r>
      </text>
    </comment>
    <comment ref="S5" authorId="1" shapeId="0" xr:uid="{00000000-0006-0000-0000-000002000000}">
      <text>
        <r>
          <rPr>
            <b/>
            <sz val="12"/>
            <color indexed="81"/>
            <rFont val="ＭＳ Ｐゴシック"/>
            <family val="3"/>
            <charset val="128"/>
          </rPr>
          <t>都道府県</t>
        </r>
      </text>
    </comment>
    <comment ref="E8" authorId="0" shapeId="0" xr:uid="{00000000-0006-0000-0000-000003000000}">
      <text>
        <r>
          <rPr>
            <b/>
            <sz val="12"/>
            <color indexed="81"/>
            <rFont val="ＭＳ Ｐゴシック"/>
            <family val="3"/>
            <charset val="128"/>
          </rPr>
          <t>郵便番号</t>
        </r>
      </text>
    </comment>
    <comment ref="S8" authorId="1" shapeId="0" xr:uid="{00000000-0006-0000-0000-000004000000}">
      <text>
        <r>
          <rPr>
            <b/>
            <sz val="12"/>
            <color indexed="81"/>
            <rFont val="ＭＳ Ｐゴシック"/>
            <family val="3"/>
            <charset val="128"/>
          </rPr>
          <t>都道府県</t>
        </r>
      </text>
    </comment>
    <comment ref="AE11" authorId="0" shapeId="0" xr:uid="{00000000-0006-0000-0000-000005000000}">
      <text>
        <r>
          <rPr>
            <b/>
            <sz val="12"/>
            <color indexed="81"/>
            <rFont val="ＭＳ Ｐゴシック"/>
            <family val="3"/>
            <charset val="128"/>
          </rPr>
          <t>○/○形式で申込日付を入力</t>
        </r>
      </text>
    </comment>
    <comment ref="S60" authorId="0" shapeId="0" xr:uid="{00000000-0006-0000-0000-000006000000}">
      <text>
        <r>
          <rPr>
            <b/>
            <sz val="12"/>
            <color indexed="81"/>
            <rFont val="ＭＳ Ｐゴシック"/>
            <family val="3"/>
            <charset val="128"/>
          </rPr>
          <t>○/○形式で入力</t>
        </r>
      </text>
    </comment>
  </commentList>
</comments>
</file>

<file path=xl/sharedStrings.xml><?xml version="1.0" encoding="utf-8"?>
<sst xmlns="http://schemas.openxmlformats.org/spreadsheetml/2006/main" count="283" uniqueCount="229">
  <si>
    <t>氏　　　名</t>
    <rPh sb="0" eb="1">
      <t>シ</t>
    </rPh>
    <rPh sb="4" eb="5">
      <t>メイ</t>
    </rPh>
    <phoneticPr fontId="1"/>
  </si>
  <si>
    <t>計</t>
    <rPh sb="0" eb="1">
      <t>ケイ</t>
    </rPh>
    <phoneticPr fontId="1"/>
  </si>
  <si>
    <t>高校生</t>
    <rPh sb="0" eb="3">
      <t>コウコウセイ</t>
    </rPh>
    <phoneticPr fontId="1"/>
  </si>
  <si>
    <t>区分</t>
    <rPh sb="0" eb="2">
      <t>クブン</t>
    </rPh>
    <phoneticPr fontId="1"/>
  </si>
  <si>
    <t>昼</t>
    <rPh sb="0" eb="1">
      <t>ヒル</t>
    </rPh>
    <phoneticPr fontId="1"/>
  </si>
  <si>
    <t>夜</t>
    <rPh sb="0" eb="1">
      <t>ヨル</t>
    </rPh>
    <phoneticPr fontId="1"/>
  </si>
  <si>
    <t>泊</t>
    <rPh sb="0" eb="1">
      <t>ハク</t>
    </rPh>
    <phoneticPr fontId="1"/>
  </si>
  <si>
    <t>朝</t>
    <rPh sb="0" eb="1">
      <t>アサ</t>
    </rPh>
    <phoneticPr fontId="1"/>
  </si>
  <si>
    <t>中学生</t>
    <rPh sb="0" eb="3">
      <t>チュウガクセイ</t>
    </rPh>
    <phoneticPr fontId="1"/>
  </si>
  <si>
    <t>小学生</t>
    <rPh sb="0" eb="3">
      <t>ショウガクセイ</t>
    </rPh>
    <phoneticPr fontId="1"/>
  </si>
  <si>
    <t>【備　考】</t>
    <rPh sb="1" eb="2">
      <t>ソナエ</t>
    </rPh>
    <rPh sb="3" eb="4">
      <t>コウ</t>
    </rPh>
    <phoneticPr fontId="1"/>
  </si>
  <si>
    <t>希望旅館名</t>
    <rPh sb="0" eb="2">
      <t>キボウ</t>
    </rPh>
    <rPh sb="2" eb="4">
      <t>リョカン</t>
    </rPh>
    <rPh sb="4" eb="5">
      <t>メイ</t>
    </rPh>
    <phoneticPr fontId="1"/>
  </si>
  <si>
    <t>※宿泊先（旅館名）が決定しだい、十日町旅館組合から連絡させていただきます。</t>
    <rPh sb="1" eb="4">
      <t>シュクハクサキ</t>
    </rPh>
    <rPh sb="5" eb="7">
      <t>リョカン</t>
    </rPh>
    <rPh sb="7" eb="8">
      <t>メイ</t>
    </rPh>
    <rPh sb="10" eb="12">
      <t>ケッテイ</t>
    </rPh>
    <rPh sb="16" eb="19">
      <t>トオカマチ</t>
    </rPh>
    <rPh sb="19" eb="21">
      <t>リョカン</t>
    </rPh>
    <rPh sb="21" eb="23">
      <t>クミアイ</t>
    </rPh>
    <rPh sb="25" eb="27">
      <t>レンラク</t>
    </rPh>
    <phoneticPr fontId="1"/>
  </si>
  <si>
    <t>性別</t>
    <rPh sb="0" eb="2">
      <t>セイベツ</t>
    </rPh>
    <phoneticPr fontId="1"/>
  </si>
  <si>
    <t>男性</t>
    <phoneticPr fontId="1"/>
  </si>
  <si>
    <t>女性</t>
    <phoneticPr fontId="1"/>
  </si>
  <si>
    <t>【携帯TEL】</t>
    <rPh sb="1" eb="3">
      <t>ケイタイ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</si>
  <si>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</si>
  <si>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住　　　　所</t>
    <rPh sb="0" eb="1">
      <t>ジュウ</t>
    </rPh>
    <rPh sb="5" eb="6">
      <t>ショ</t>
    </rPh>
    <phoneticPr fontId="1"/>
  </si>
  <si>
    <t>名　　　　称</t>
    <rPh sb="0" eb="1">
      <t>メイ</t>
    </rPh>
    <rPh sb="5" eb="6">
      <t>ショウ</t>
    </rPh>
    <phoneticPr fontId="1"/>
  </si>
  <si>
    <t>氏　　　　名</t>
    <rPh sb="0" eb="1">
      <t>ウジ</t>
    </rPh>
    <rPh sb="5" eb="6">
      <t>メイ</t>
    </rPh>
    <phoneticPr fontId="1"/>
  </si>
  <si>
    <t>【T E L】</t>
    <phoneticPr fontId="1"/>
  </si>
  <si>
    <t>【F A X】</t>
    <phoneticPr fontId="1"/>
  </si>
  <si>
    <t>【入金(予定)日】</t>
    <rPh sb="1" eb="3">
      <t>ニュウキン</t>
    </rPh>
    <rPh sb="4" eb="6">
      <t>ヨテイ</t>
    </rPh>
    <rPh sb="7" eb="8">
      <t>ニチ</t>
    </rPh>
    <phoneticPr fontId="1"/>
  </si>
  <si>
    <t>ﾗﾝｷﾝｸﾞ</t>
    <phoneticPr fontId="1"/>
  </si>
  <si>
    <t>監　督
コーチ等</t>
    <rPh sb="0" eb="1">
      <t>カン</t>
    </rPh>
    <rPh sb="2" eb="3">
      <t>ヒキイル</t>
    </rPh>
    <rPh sb="7" eb="8">
      <t>トウ</t>
    </rPh>
    <phoneticPr fontId="1"/>
  </si>
  <si>
    <t>成　年</t>
    <rPh sb="0" eb="1">
      <t>シゲル</t>
    </rPh>
    <rPh sb="2" eb="3">
      <t>ネン</t>
    </rPh>
    <phoneticPr fontId="1"/>
  </si>
  <si>
    <t>壮　年</t>
    <rPh sb="0" eb="1">
      <t>ソウ</t>
    </rPh>
    <rPh sb="2" eb="3">
      <t>ネン</t>
    </rPh>
    <phoneticPr fontId="1"/>
  </si>
  <si>
    <t>【宿泊・食事等内訳】</t>
    <rPh sb="1" eb="3">
      <t>シュクハク</t>
    </rPh>
    <rPh sb="4" eb="6">
      <t>ショクジ</t>
    </rPh>
    <rPh sb="6" eb="7">
      <t>トウ</t>
    </rPh>
    <rPh sb="7" eb="9">
      <t>ウチワケ</t>
    </rPh>
    <phoneticPr fontId="1"/>
  </si>
  <si>
    <t>合　　計</t>
    <rPh sb="0" eb="1">
      <t>ア</t>
    </rPh>
    <rPh sb="3" eb="4">
      <t>ケイ</t>
    </rPh>
    <phoneticPr fontId="1"/>
  </si>
  <si>
    <t>一般(成年・壮年等)</t>
    <rPh sb="0" eb="1">
      <t>イチ</t>
    </rPh>
    <rPh sb="1" eb="2">
      <t>ハン</t>
    </rPh>
    <rPh sb="3" eb="5">
      <t>セイネン</t>
    </rPh>
    <rPh sb="6" eb="8">
      <t>ソウネン</t>
    </rPh>
    <rPh sb="8" eb="9">
      <t>トウ</t>
    </rPh>
    <phoneticPr fontId="1"/>
  </si>
  <si>
    <t>小・中・高校生</t>
    <rPh sb="0" eb="1">
      <t>ショウ</t>
    </rPh>
    <rPh sb="2" eb="3">
      <t>ナカ</t>
    </rPh>
    <rPh sb="4" eb="7">
      <t>コウコウセイ</t>
    </rPh>
    <phoneticPr fontId="1"/>
  </si>
  <si>
    <t xml:space="preserve">                十日町旅館組合  代表   やすらぎ荘 　   TEL： (025）757-１５４７ </t>
    <rPh sb="16" eb="19">
      <t>トオカマチ</t>
    </rPh>
    <rPh sb="19" eb="21">
      <t>リョカン</t>
    </rPh>
    <rPh sb="21" eb="23">
      <t>クミアイ</t>
    </rPh>
    <rPh sb="25" eb="27">
      <t>ダイヒョウ</t>
    </rPh>
    <rPh sb="34" eb="35">
      <t>ソウ</t>
    </rPh>
    <phoneticPr fontId="1"/>
  </si>
  <si>
    <t>時</t>
    <rPh sb="0" eb="1">
      <t>ジ</t>
    </rPh>
    <phoneticPr fontId="1"/>
  </si>
  <si>
    <t>分頃です。</t>
    <phoneticPr fontId="1"/>
  </si>
  <si>
    <t>※概ねの到着予定時刻は、</t>
    <phoneticPr fontId="1"/>
  </si>
  <si>
    <t>台</t>
    <rPh sb="0" eb="1">
      <t>ダイ</t>
    </rPh>
    <phoneticPr fontId="1"/>
  </si>
  <si>
    <t>ワゴン車</t>
    <rPh sb="3" eb="4">
      <t>シャ</t>
    </rPh>
    <phoneticPr fontId="1"/>
  </si>
  <si>
    <t>軽自動車</t>
    <rPh sb="0" eb="4">
      <t>ケイジドウシャ</t>
    </rPh>
    <phoneticPr fontId="1"/>
  </si>
  <si>
    <t>マイクロバス</t>
    <phoneticPr fontId="1"/>
  </si>
  <si>
    <t>普通車</t>
    <rPh sb="0" eb="2">
      <t>フツウ</t>
    </rPh>
    <phoneticPr fontId="1"/>
  </si>
  <si>
    <t>その他（</t>
    <rPh sb="2" eb="3">
      <t>タ</t>
    </rPh>
    <phoneticPr fontId="1"/>
  </si>
  <si>
    <t>）</t>
    <phoneticPr fontId="1"/>
  </si>
  <si>
    <t>）</t>
    <phoneticPr fontId="1"/>
  </si>
  <si>
    <t>来訪車両等
内訳(予定)</t>
    <rPh sb="0" eb="2">
      <t>ライホウ</t>
    </rPh>
    <rPh sb="2" eb="4">
      <t>シャリョウ</t>
    </rPh>
    <rPh sb="4" eb="5">
      <t>トウ</t>
    </rPh>
    <rPh sb="6" eb="8">
      <t>ウチワケ</t>
    </rPh>
    <rPh sb="9" eb="11">
      <t>ヨテイ</t>
    </rPh>
    <phoneticPr fontId="1"/>
  </si>
  <si>
    <t>その他の交通機関等（</t>
    <rPh sb="2" eb="3">
      <t>タ</t>
    </rPh>
    <rPh sb="4" eb="6">
      <t>コウツウ</t>
    </rPh>
    <rPh sb="6" eb="8">
      <t>キカン</t>
    </rPh>
    <rPh sb="8" eb="9">
      <t>トウ</t>
    </rPh>
    <phoneticPr fontId="1"/>
  </si>
  <si>
    <t>　上記のとおり、申し込みいたします。</t>
    <rPh sb="1" eb="3">
      <t>ジョウキ</t>
    </rPh>
    <rPh sb="8" eb="11">
      <t>モウシコ</t>
    </rPh>
    <phoneticPr fontId="1"/>
  </si>
  <si>
    <t>★入金について★</t>
    <rPh sb="1" eb="3">
      <t>ニュウキン</t>
    </rPh>
    <phoneticPr fontId="1"/>
  </si>
  <si>
    <t>フ　リ　ガ　ナ</t>
    <phoneticPr fontId="1"/>
  </si>
  <si>
    <t>フリガナ</t>
    <phoneticPr fontId="1"/>
  </si>
  <si>
    <t>年齢</t>
    <rPh sb="0" eb="2">
      <t>ネンレイ</t>
    </rPh>
    <phoneticPr fontId="1"/>
  </si>
  <si>
    <t>大　会　宿　泊　申　込　書</t>
    <rPh sb="0" eb="1">
      <t>ダイ</t>
    </rPh>
    <rPh sb="2" eb="3">
      <t>カイ</t>
    </rPh>
    <rPh sb="4" eb="5">
      <t>ヤド</t>
    </rPh>
    <rPh sb="6" eb="7">
      <t>ハク</t>
    </rPh>
    <rPh sb="8" eb="9">
      <t>サル</t>
    </rPh>
    <rPh sb="10" eb="11">
      <t>コ</t>
    </rPh>
    <rPh sb="12" eb="13">
      <t>ショ</t>
    </rPh>
    <phoneticPr fontId="1"/>
  </si>
  <si>
    <t>月日</t>
    <rPh sb="0" eb="2">
      <t>ツキヒ</t>
    </rPh>
    <phoneticPr fontId="1"/>
  </si>
  <si>
    <t>１、宿泊・食事等について、該当する欄に人数を記入してください。</t>
    <rPh sb="2" eb="4">
      <t>シュクハク</t>
    </rPh>
    <rPh sb="5" eb="7">
      <t>ショクジ</t>
    </rPh>
    <rPh sb="7" eb="8">
      <t>トウ</t>
    </rPh>
    <rPh sb="13" eb="15">
      <t>ガイトウ</t>
    </rPh>
    <rPh sb="17" eb="18">
      <t>ラン</t>
    </rPh>
    <rPh sb="19" eb="21">
      <t>ニンズウ</t>
    </rPh>
    <rPh sb="22" eb="24">
      <t>キニュウ</t>
    </rPh>
    <phoneticPr fontId="1"/>
  </si>
  <si>
    <t>２、宿泊料金は、下記のとおりです。</t>
    <rPh sb="2" eb="4">
      <t>シュクハク</t>
    </rPh>
    <rPh sb="4" eb="6">
      <t>リョウキン</t>
    </rPh>
    <rPh sb="8" eb="10">
      <t>カキ</t>
    </rPh>
    <phoneticPr fontId="1"/>
  </si>
  <si>
    <r>
      <t>※記入漏れのないよう、事務局</t>
    </r>
    <r>
      <rPr>
        <b/>
        <i/>
        <sz val="11"/>
        <rFont val="ＭＳ Ｐ明朝"/>
        <family val="1"/>
        <charset val="128"/>
      </rPr>
      <t>【FAX：025－75７-４３３７】</t>
    </r>
    <r>
      <rPr>
        <sz val="11"/>
        <rFont val="ＭＳ Ｐ明朝"/>
        <family val="1"/>
        <charset val="128"/>
      </rPr>
      <t>にお申し込みください。</t>
    </r>
    <rPh sb="1" eb="3">
      <t>キニュウ</t>
    </rPh>
    <rPh sb="3" eb="4">
      <t>モ</t>
    </rPh>
    <rPh sb="11" eb="14">
      <t>ジムキョク</t>
    </rPh>
    <rPh sb="34" eb="35">
      <t>モウ</t>
    </rPh>
    <rPh sb="36" eb="37">
      <t>コ</t>
    </rPh>
    <phoneticPr fontId="1"/>
  </si>
  <si>
    <t>　　　７，３５０円（税込･２食付）　　昼食６３０円（税込）</t>
    <rPh sb="4" eb="9">
      <t>３５０エン</t>
    </rPh>
    <rPh sb="10" eb="12">
      <t>ゼイコ</t>
    </rPh>
    <rPh sb="14" eb="15">
      <t>ショク</t>
    </rPh>
    <rPh sb="15" eb="16">
      <t>ツキ</t>
    </rPh>
    <rPh sb="19" eb="21">
      <t>チュウショク</t>
    </rPh>
    <rPh sb="24" eb="25">
      <t>エン</t>
    </rPh>
    <rPh sb="26" eb="28">
      <t>ゼイコ</t>
    </rPh>
    <phoneticPr fontId="1"/>
  </si>
  <si>
    <t>　　　６，７２０円（税込･２食付）　　昼食６３０円（税込）</t>
    <rPh sb="8" eb="9">
      <t>エン</t>
    </rPh>
    <rPh sb="10" eb="12">
      <t>ゼイコ</t>
    </rPh>
    <rPh sb="14" eb="15">
      <t>ショク</t>
    </rPh>
    <rPh sb="15" eb="16">
      <t>ツキ</t>
    </rPh>
    <rPh sb="19" eb="21">
      <t>チュウショク</t>
    </rPh>
    <rPh sb="24" eb="25">
      <t>エン</t>
    </rPh>
    <rPh sb="26" eb="28">
      <t>ゼイコ</t>
    </rPh>
    <phoneticPr fontId="1"/>
  </si>
  <si>
    <t>所属</t>
    <phoneticPr fontId="1"/>
  </si>
  <si>
    <t>都道府県</t>
    <rPh sb="0" eb="4">
      <t>トドウフケン</t>
    </rPh>
    <phoneticPr fontId="1"/>
  </si>
  <si>
    <t>学年</t>
    <rPh sb="0" eb="2">
      <t>ガクネン</t>
    </rPh>
    <phoneticPr fontId="1"/>
  </si>
  <si>
    <t>性別</t>
    <rPh sb="0" eb="2">
      <t>セイベツ</t>
    </rPh>
    <phoneticPr fontId="1"/>
  </si>
  <si>
    <t>出場種目</t>
    <rPh sb="0" eb="2">
      <t>シュツジョウ</t>
    </rPh>
    <rPh sb="2" eb="4">
      <t>シュモク</t>
    </rPh>
    <phoneticPr fontId="1"/>
  </si>
  <si>
    <t>参加団体</t>
    <rPh sb="0" eb="2">
      <t>サンカ</t>
    </rPh>
    <rPh sb="2" eb="4">
      <t>ダンタイ</t>
    </rPh>
    <phoneticPr fontId="1"/>
  </si>
  <si>
    <t>大会名称</t>
    <rPh sb="0" eb="1">
      <t>ダイ</t>
    </rPh>
    <rPh sb="1" eb="2">
      <t>カイ</t>
    </rPh>
    <rPh sb="2" eb="3">
      <t>メイ</t>
    </rPh>
    <rPh sb="3" eb="4">
      <t>ショウ</t>
    </rPh>
    <phoneticPr fontId="1"/>
  </si>
  <si>
    <t>入金
方法</t>
    <rPh sb="0" eb="2">
      <t>ニュウキン</t>
    </rPh>
    <rPh sb="3" eb="5">
      <t>ホウホウ</t>
    </rPh>
    <phoneticPr fontId="1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</si>
  <si>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</si>
  <si>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</si>
  <si>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</si>
  <si>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</si>
  <si>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</si>
  <si>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</si>
  <si>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</si>
  <si>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</si>
  <si>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</si>
  <si>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</si>
  <si>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</si>
  <si>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</si>
  <si>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</si>
  <si>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</si>
  <si>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</si>
  <si>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</si>
  <si>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</si>
  <si>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</si>
  <si>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</si>
  <si>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</si>
  <si>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</si>
  <si>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</si>
  <si>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</si>
  <si>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</si>
  <si>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</si>
  <si>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</si>
  <si>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</si>
  <si>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</si>
  <si>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</si>
  <si>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</si>
  <si>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</si>
  <si>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</si>
  <si>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</si>
  <si>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</si>
  <si>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</si>
  <si>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</si>
  <si>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</si>
  <si>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</si>
  <si>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</si>
  <si>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</si>
  <si>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</si>
  <si>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</si>
  <si>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</si>
  <si>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</si>
  <si>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</si>
  <si>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</si>
  <si>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</si>
  <si>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連絡先責任者</t>
    <rPh sb="0" eb="3">
      <t>レンラクサキ</t>
    </rPh>
    <rPh sb="3" eb="6">
      <t>セキニンシャ</t>
    </rPh>
    <phoneticPr fontId="1"/>
  </si>
  <si>
    <t>SAJ競技者
登録コード</t>
    <rPh sb="3" eb="6">
      <t>キョウギシャ</t>
    </rPh>
    <rPh sb="7" eb="9">
      <t>トウロク</t>
    </rPh>
    <phoneticPr fontId="1"/>
  </si>
  <si>
    <t>合　　計</t>
    <rPh sb="0" eb="1">
      <t>ゴウ</t>
    </rPh>
    <rPh sb="3" eb="4">
      <t>ケイ</t>
    </rPh>
    <phoneticPr fontId="1"/>
  </si>
  <si>
    <t>　下記のとおり、申し込みます。</t>
    <rPh sb="1" eb="3">
      <t>カキ</t>
    </rPh>
    <rPh sb="8" eb="9">
      <t>サル</t>
    </rPh>
    <rPh sb="10" eb="11">
      <t>ゴ</t>
    </rPh>
    <phoneticPr fontId="1"/>
  </si>
  <si>
    <t>中学3年男子 5㎞</t>
  </si>
  <si>
    <t>中学2年男子 5㎞</t>
  </si>
  <si>
    <t>中学1年男子 5㎞</t>
  </si>
  <si>
    <t>中学3年女子 3㎞</t>
  </si>
  <si>
    <t>中学2年女子 3㎞</t>
  </si>
  <si>
    <t>中学1年女子 3㎞</t>
  </si>
  <si>
    <t>小学6年男子 3㎞</t>
  </si>
  <si>
    <t>小学5年男子 3㎞</t>
  </si>
  <si>
    <t>小学6年女子 3㎞</t>
  </si>
  <si>
    <t>小学5年女子 3㎞</t>
  </si>
  <si>
    <t>小学4年以下男子 2㎞</t>
  </si>
  <si>
    <t>小学4年以下女子 2㎞</t>
  </si>
  <si>
    <t>中学男子 5㎞</t>
  </si>
  <si>
    <t>中学女子 3㎞</t>
  </si>
  <si>
    <t>小学4年男子 2㎞</t>
  </si>
  <si>
    <t>小学3年男子 2㎞</t>
  </si>
  <si>
    <t>小学4年女子 2㎞</t>
  </si>
  <si>
    <t>小学3年女子 2㎞</t>
  </si>
  <si>
    <t>小学2年以下男子 1㎞</t>
  </si>
  <si>
    <t>小学2年以下女子 1㎞</t>
  </si>
  <si>
    <t>成年男子 10㎞CL･FR</t>
  </si>
  <si>
    <t>成年男子 10㎞CLのみ</t>
  </si>
  <si>
    <t>成年男子 10㎞FRのみ</t>
  </si>
  <si>
    <t>高校男子 10㎞CL･FR</t>
  </si>
  <si>
    <t>高校男子 10㎞CLのみ</t>
  </si>
  <si>
    <t>高校男子 10㎞FRのみ</t>
  </si>
  <si>
    <t>成年女子 5㎞CL･FR</t>
  </si>
  <si>
    <t>成年女子 5㎞CLのみ</t>
  </si>
  <si>
    <t>成年女子 5㎞FRのみ</t>
  </si>
  <si>
    <t>高校女子 5㎞CL･FR</t>
  </si>
  <si>
    <t>高校女子 5㎞CLのみ</t>
  </si>
  <si>
    <t>高校女子 5㎞FRのみ</t>
  </si>
  <si>
    <t>中学2･3年男子 5㎞CLのみ</t>
  </si>
  <si>
    <t>中学2･3年男子 5㎞FRのみ</t>
  </si>
  <si>
    <t>中学1年男子 5㎞CL･FR</t>
  </si>
  <si>
    <t>中学1年男子 5㎞CLのみ</t>
  </si>
  <si>
    <t>中学1年男子 5㎞FRのみ</t>
  </si>
  <si>
    <t>中学2･3年女子 3㎞CL･FR</t>
  </si>
  <si>
    <t>中学2･3年女子 3㎞CLのみ</t>
  </si>
  <si>
    <t>中学2･3年女子 3㎞FRのみ</t>
  </si>
  <si>
    <t>中学1年女子 3㎞CL･FR</t>
  </si>
  <si>
    <t>中学1年女子 3㎞CLのみ</t>
  </si>
  <si>
    <t>中学1年女子 3㎞FRのみ</t>
  </si>
  <si>
    <t>壮年男子 5㎞CLのみ</t>
  </si>
  <si>
    <t>壮年男子 5㎞FRのみ</t>
  </si>
  <si>
    <t>壮年女子 3㎞CLのみ</t>
  </si>
  <si>
    <t>壮年女子 3㎞FRのみ</t>
  </si>
  <si>
    <t>壮年女子 3㎞CL･FR</t>
    <phoneticPr fontId="1"/>
  </si>
  <si>
    <t>小学6年男子 3㎞CLのみ</t>
    <phoneticPr fontId="1"/>
  </si>
  <si>
    <t>小学6年男子 3㎞FRのみ</t>
    <phoneticPr fontId="1"/>
  </si>
  <si>
    <t>小学5年男子 3㎞CL･FR</t>
    <phoneticPr fontId="1"/>
  </si>
  <si>
    <t>小学5年男子 3㎞CLのみ</t>
    <phoneticPr fontId="1"/>
  </si>
  <si>
    <t>小学5年男子 3㎞FRのみ</t>
    <phoneticPr fontId="1"/>
  </si>
  <si>
    <t>小学4年男子 2㎞CL･FR</t>
  </si>
  <si>
    <t>小学4年男子 2㎞CLのみ</t>
  </si>
  <si>
    <t>小学4年男子 2㎞FRのみ</t>
  </si>
  <si>
    <t>小学3年以下男子 2㎞CL･FR</t>
    <rPh sb="4" eb="6">
      <t>イカ</t>
    </rPh>
    <phoneticPr fontId="1"/>
  </si>
  <si>
    <t>小学3年以下男子 2㎞CLのみ</t>
    <rPh sb="4" eb="6">
      <t>イカ</t>
    </rPh>
    <phoneticPr fontId="1"/>
  </si>
  <si>
    <t>小学3年以下男子 2㎞FRのみ</t>
    <rPh sb="4" eb="6">
      <t>イカ</t>
    </rPh>
    <phoneticPr fontId="1"/>
  </si>
  <si>
    <t>小学6年女子 3㎞CL･FR</t>
  </si>
  <si>
    <t>小学6年女子 3㎞CLのみ</t>
  </si>
  <si>
    <t>小学6年女子 3㎞FRのみ</t>
  </si>
  <si>
    <t>小学5年女子 3㎞CL･FR</t>
  </si>
  <si>
    <t>小学5年女子 3㎞CLのみ</t>
  </si>
  <si>
    <t>小学5年女子 3㎞FRのみ</t>
  </si>
  <si>
    <t>小学4年女子 2㎞CL･FR</t>
  </si>
  <si>
    <t>小学4年女子 2㎞CLのみ</t>
  </si>
  <si>
    <t>小学4年女子 2㎞FRのみ</t>
  </si>
  <si>
    <t>小学3年以下女子 2㎞CL･FR</t>
    <rPh sb="4" eb="6">
      <t>イカ</t>
    </rPh>
    <phoneticPr fontId="1"/>
  </si>
  <si>
    <t>小学3年以下女子 2㎞CLのみ</t>
    <rPh sb="4" eb="6">
      <t>イカ</t>
    </rPh>
    <phoneticPr fontId="1"/>
  </si>
  <si>
    <t>小学3年以下女子 2㎞FRのみ</t>
    <rPh sb="4" eb="6">
      <t>イカ</t>
    </rPh>
    <phoneticPr fontId="1"/>
  </si>
  <si>
    <t>成年男子</t>
    <rPh sb="0" eb="2">
      <t>セイネン</t>
    </rPh>
    <rPh sb="2" eb="4">
      <t>ダンシ</t>
    </rPh>
    <phoneticPr fontId="1"/>
  </si>
  <si>
    <t>高校男子</t>
    <rPh sb="0" eb="2">
      <t>コウコウ</t>
    </rPh>
    <rPh sb="2" eb="4">
      <t>ダンシ</t>
    </rPh>
    <phoneticPr fontId="1"/>
  </si>
  <si>
    <t>成年女子</t>
    <rPh sb="0" eb="2">
      <t>セイネン</t>
    </rPh>
    <rPh sb="2" eb="4">
      <t>ジョシ</t>
    </rPh>
    <phoneticPr fontId="1"/>
  </si>
  <si>
    <t>高校女子</t>
    <rPh sb="0" eb="2">
      <t>コウコウ</t>
    </rPh>
    <rPh sb="2" eb="4">
      <t>ジョシ</t>
    </rPh>
    <phoneticPr fontId="1"/>
  </si>
  <si>
    <t>中学2･3年男子 5㎞CL･FR</t>
    <phoneticPr fontId="1"/>
  </si>
  <si>
    <t>壮年男子</t>
    <rPh sb="0" eb="2">
      <t>ソウネン</t>
    </rPh>
    <rPh sb="2" eb="4">
      <t>ダンシ</t>
    </rPh>
    <phoneticPr fontId="1"/>
  </si>
  <si>
    <t>壮年女子</t>
    <rPh sb="0" eb="2">
      <t>ソウネン</t>
    </rPh>
    <rPh sb="2" eb="4">
      <t>ジョシ</t>
    </rPh>
    <phoneticPr fontId="1"/>
  </si>
  <si>
    <t>中学男子</t>
    <rPh sb="0" eb="2">
      <t>チュウガク</t>
    </rPh>
    <rPh sb="2" eb="4">
      <t>ダンシ</t>
    </rPh>
    <phoneticPr fontId="1"/>
  </si>
  <si>
    <t>小学男子</t>
    <rPh sb="0" eb="2">
      <t>ショウガク</t>
    </rPh>
    <rPh sb="2" eb="4">
      <t>ダンシ</t>
    </rPh>
    <phoneticPr fontId="1"/>
  </si>
  <si>
    <t>中学女子</t>
    <rPh sb="0" eb="2">
      <t>チュウガク</t>
    </rPh>
    <rPh sb="2" eb="4">
      <t>ジョシ</t>
    </rPh>
    <phoneticPr fontId="1"/>
  </si>
  <si>
    <t>小学女子</t>
    <rPh sb="0" eb="2">
      <t>ショウガク</t>
    </rPh>
    <rPh sb="2" eb="4">
      <t>ジョシ</t>
    </rPh>
    <phoneticPr fontId="1"/>
  </si>
  <si>
    <t>参加料</t>
    <rPh sb="0" eb="2">
      <t>サンカ</t>
    </rPh>
    <rPh sb="2" eb="3">
      <t>リョウ</t>
    </rPh>
    <phoneticPr fontId="1"/>
  </si>
  <si>
    <t>中越地区ジュニアクロスカントリースキー大会</t>
    <phoneticPr fontId="1"/>
  </si>
  <si>
    <t>市民スキー選手権大会</t>
    <phoneticPr fontId="1"/>
  </si>
  <si>
    <t>参加人数</t>
    <rPh sb="0" eb="2">
      <t>サンカ</t>
    </rPh>
    <rPh sb="2" eb="4">
      <t>ニンズウ</t>
    </rPh>
    <phoneticPr fontId="1"/>
  </si>
  <si>
    <t>競技種目</t>
    <rPh sb="0" eb="2">
      <t>キョウギ</t>
    </rPh>
    <rPh sb="2" eb="4">
      <t>シュモク</t>
    </rPh>
    <phoneticPr fontId="1"/>
  </si>
  <si>
    <t>カテゴリ</t>
    <phoneticPr fontId="1"/>
  </si>
  <si>
    <t>カテゴリ</t>
    <phoneticPr fontId="1"/>
  </si>
  <si>
    <t>参加料計</t>
    <rPh sb="0" eb="2">
      <t>サンカ</t>
    </rPh>
    <rPh sb="2" eb="3">
      <t>リョウ</t>
    </rPh>
    <rPh sb="3" eb="4">
      <t>ケイ</t>
    </rPh>
    <phoneticPr fontId="1"/>
  </si>
  <si>
    <t>参加料</t>
    <rPh sb="0" eb="3">
      <t>サンカリョウ</t>
    </rPh>
    <phoneticPr fontId="1"/>
  </si>
  <si>
    <t>合　　　計</t>
    <rPh sb="0" eb="1">
      <t>ア</t>
    </rPh>
    <rPh sb="4" eb="5">
      <t>ケイ</t>
    </rPh>
    <phoneticPr fontId="1"/>
  </si>
  <si>
    <t>【振込先口座】</t>
    <rPh sb="1" eb="3">
      <t>フリコミ</t>
    </rPh>
    <rPh sb="3" eb="4">
      <t>サキ</t>
    </rPh>
    <rPh sb="4" eb="6">
      <t>コウザ</t>
    </rPh>
    <phoneticPr fontId="1"/>
  </si>
  <si>
    <t>　【受付日】　　　　　／　　　　　　No．</t>
    <rPh sb="2" eb="4">
      <t>ウケツケ</t>
    </rPh>
    <rPh sb="4" eb="5">
      <t>ビ</t>
    </rPh>
    <phoneticPr fontId="1"/>
  </si>
  <si>
    <t>←　主催者側で入力！</t>
    <rPh sb="2" eb="5">
      <t>シュサイシャ</t>
    </rPh>
    <rPh sb="5" eb="6">
      <t>ガワ</t>
    </rPh>
    <rPh sb="7" eb="9">
      <t>ニュウリョク</t>
    </rPh>
    <phoneticPr fontId="1"/>
  </si>
  <si>
    <t>十日町カップローラースキー大会</t>
  </si>
  <si>
    <r>
      <t>※参加料納入〆切は、</t>
    </r>
    <r>
      <rPr>
        <b/>
        <u/>
        <sz val="11"/>
        <color indexed="13"/>
        <rFont val="ＭＳ Ｐ明朝"/>
        <family val="1"/>
        <charset val="128"/>
      </rPr>
      <t>申込〆切と同一</t>
    </r>
    <r>
      <rPr>
        <b/>
        <sz val="11"/>
        <color indexed="13"/>
        <rFont val="ＭＳ Ｐ明朝"/>
        <family val="1"/>
        <charset val="128"/>
      </rPr>
      <t>です。</t>
    </r>
    <rPh sb="1" eb="4">
      <t>サンカリョウ</t>
    </rPh>
    <rPh sb="4" eb="6">
      <t>ノウニュウ</t>
    </rPh>
    <rPh sb="7" eb="8">
      <t>キリ</t>
    </rPh>
    <rPh sb="10" eb="12">
      <t>モウシコミ</t>
    </rPh>
    <rPh sb="12" eb="14">
      <t>シメキリ</t>
    </rPh>
    <rPh sb="15" eb="17">
      <t>ドウイツ</t>
    </rPh>
    <phoneticPr fontId="1"/>
  </si>
  <si>
    <t>十日町カップローラースキー大会</t>
    <rPh sb="0" eb="3">
      <t>トオカマチ</t>
    </rPh>
    <rPh sb="13" eb="15">
      <t>タイカイ</t>
    </rPh>
    <phoneticPr fontId="1"/>
  </si>
  <si>
    <t>中学2・3年男子 7㎞</t>
    <phoneticPr fontId="1"/>
  </si>
  <si>
    <t>小学男子 3㎞</t>
    <rPh sb="0" eb="2">
      <t>ショウガク</t>
    </rPh>
    <rPh sb="2" eb="4">
      <t>ダンシ</t>
    </rPh>
    <phoneticPr fontId="1"/>
  </si>
  <si>
    <t>小学女子 3㎞</t>
    <rPh sb="0" eb="2">
      <t>ショウガク</t>
    </rPh>
    <phoneticPr fontId="1"/>
  </si>
  <si>
    <t>中学2・3年女子 5㎞</t>
    <phoneticPr fontId="1"/>
  </si>
  <si>
    <t>中学1年女子 5㎞</t>
    <rPh sb="0" eb="2">
      <t>チュウガク</t>
    </rPh>
    <phoneticPr fontId="1"/>
  </si>
  <si>
    <t>十日町クロスカントリースキー大会</t>
    <rPh sb="0" eb="3">
      <t>トオカマチ</t>
    </rPh>
    <rPh sb="14" eb="16">
      <t>タイカイ</t>
    </rPh>
    <phoneticPr fontId="1"/>
  </si>
  <si>
    <t>中学1年男子 7㎞</t>
    <rPh sb="0" eb="2">
      <t>チュウガク</t>
    </rPh>
    <rPh sb="4" eb="6">
      <t>ダンシ</t>
    </rPh>
    <phoneticPr fontId="1"/>
  </si>
  <si>
    <t>【メール】</t>
    <phoneticPr fontId="1"/>
  </si>
  <si>
    <t>中学2・3年男子 7㎞</t>
  </si>
  <si>
    <t>中学2・3年女子 5㎞</t>
  </si>
  <si>
    <t>成年・高校男子 10㎞</t>
    <rPh sb="0" eb="2">
      <t>セイネン</t>
    </rPh>
    <rPh sb="3" eb="5">
      <t>コウコウ</t>
    </rPh>
    <phoneticPr fontId="1"/>
  </si>
  <si>
    <t>成年・高校女子 5㎞</t>
    <rPh sb="0" eb="2">
      <t>セイネン</t>
    </rPh>
    <rPh sb="3" eb="5">
      <t>コウコウ</t>
    </rPh>
    <phoneticPr fontId="1"/>
  </si>
  <si>
    <t>十日町市スキー協会　会長　井川　純宏（イガワ　ヨシヒロ）</t>
    <rPh sb="0" eb="4">
      <t>トオカマチシ</t>
    </rPh>
    <rPh sb="7" eb="9">
      <t>キョウカイ</t>
    </rPh>
    <rPh sb="10" eb="12">
      <t>カイチョウ</t>
    </rPh>
    <rPh sb="13" eb="15">
      <t>イガワ</t>
    </rPh>
    <rPh sb="16" eb="17">
      <t>ジュン</t>
    </rPh>
    <rPh sb="17" eb="18">
      <t>ヒロシ</t>
    </rPh>
    <phoneticPr fontId="1"/>
  </si>
  <si>
    <t>魚沼農業協同組合　吉田支店　（普通）　０００２２７０</t>
    <rPh sb="0" eb="2">
      <t>ウオヌマ</t>
    </rPh>
    <rPh sb="2" eb="4">
      <t>ノウギョウ</t>
    </rPh>
    <rPh sb="4" eb="6">
      <t>キョウドウ</t>
    </rPh>
    <rPh sb="6" eb="8">
      <t>クミアイ</t>
    </rPh>
    <rPh sb="9" eb="11">
      <t>ヨシダ</t>
    </rPh>
    <rPh sb="11" eb="13">
      <t>シテン</t>
    </rPh>
    <rPh sb="15" eb="17">
      <t>フツウ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</si>
</sst>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¥&quot;#,##0;[Red]&quot;¥&quot;\-#,##0"/>
    <numFmt numFmtId="176" formatCode="&quot;〒&quot;@"/>
    <numFmt numFmtId="177" formatCode="m/d;@"/>
    <numFmt numFmtId="178" formatCode="&quot;男：&quot;General"/>
    <numFmt numFmtId="179" formatCode="&quot;女：&quot;General"/>
    <numFmt numFmtId="180" formatCode="&quot;第&quot;General&quot;回&quot;"/>
    <numFmt numFmtId="181" formatCode="General&quot;名&quot;"/>
    <numFmt numFmtId="182" formatCode="&quot;KARHU CUP　&quot;@"/>
  </numFmts>
  <fonts count="3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1"/>
      <name val="ＭＳ Ｐゴシック"/>
      <family val="3"/>
      <charset val="128"/>
    </font>
    <font>
      <b/>
      <sz val="12"/>
      <color indexed="81"/>
      <name val="ＭＳ Ｐゴシック"/>
      <family val="3"/>
      <charset val="128"/>
    </font>
    <font>
      <sz val="9"/>
      <name val="HG丸ｺﾞｼｯｸM-PRO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i/>
      <sz val="16"/>
      <name val="ＭＳ Ｐ明朝"/>
      <family val="1"/>
      <charset val="128"/>
    </font>
    <font>
      <b/>
      <sz val="11"/>
      <name val="ＭＳ Ｐ明朝"/>
      <family val="1"/>
      <charset val="128"/>
    </font>
    <font>
      <sz val="9"/>
      <name val="ＭＳ Ｐ明朝"/>
      <family val="1"/>
      <charset val="128"/>
    </font>
    <font>
      <b/>
      <i/>
      <sz val="11"/>
      <name val="ＭＳ Ｐ明朝"/>
      <family val="1"/>
      <charset val="128"/>
    </font>
    <font>
      <i/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b/>
      <sz val="11"/>
      <color indexed="13"/>
      <name val="ＭＳ Ｐ明朝"/>
      <family val="1"/>
      <charset val="128"/>
    </font>
    <font>
      <b/>
      <u/>
      <sz val="11"/>
      <color indexed="13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b/>
      <sz val="12"/>
      <color rgb="FFFF0000"/>
      <name val="ＭＳ Ｐゴシック"/>
      <family val="3"/>
      <charset val="128"/>
    </font>
    <font>
      <b/>
      <sz val="11"/>
      <color rgb="FFFFFF00"/>
      <name val="ＭＳ 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499984740745262"/>
        <bgColor indexed="64"/>
      </patternFill>
    </fill>
  </fills>
  <borders count="140">
    <border>
      <left/>
      <right/>
      <top/>
      <bottom/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dotted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double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dotted">
        <color indexed="64"/>
      </bottom>
      <diagonal/>
    </border>
    <border>
      <left/>
      <right/>
      <top style="thick">
        <color indexed="64"/>
      </top>
      <bottom style="dotted">
        <color indexed="64"/>
      </bottom>
      <diagonal/>
    </border>
    <border>
      <left/>
      <right style="thin">
        <color indexed="64"/>
      </right>
      <top style="thick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6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/>
  </cellStyleXfs>
  <cellXfs count="273">
    <xf numFmtId="0" fontId="0" fillId="0" borderId="0" xfId="0"/>
    <xf numFmtId="0" fontId="8" fillId="2" borderId="1" xfId="0" applyFont="1" applyFill="1" applyBorder="1" applyAlignment="1" applyProtection="1">
      <alignment horizontal="center" vertical="center" shrinkToFit="1"/>
      <protection locked="0"/>
    </xf>
    <xf numFmtId="0" fontId="8" fillId="2" borderId="2" xfId="0" applyFont="1" applyFill="1" applyBorder="1" applyAlignment="1" applyProtection="1">
      <alignment horizontal="center" vertical="center" shrinkToFit="1"/>
      <protection locked="0"/>
    </xf>
    <xf numFmtId="0" fontId="8" fillId="2" borderId="3" xfId="0" applyFont="1" applyFill="1" applyBorder="1" applyAlignment="1" applyProtection="1">
      <alignment horizontal="center" vertical="center" shrinkToFit="1"/>
      <protection locked="0"/>
    </xf>
    <xf numFmtId="0" fontId="8" fillId="2" borderId="4" xfId="0" applyFont="1" applyFill="1" applyBorder="1" applyAlignment="1" applyProtection="1">
      <alignment horizontal="center" vertical="center" shrinkToFit="1"/>
      <protection locked="0"/>
    </xf>
    <xf numFmtId="0" fontId="8" fillId="2" borderId="5" xfId="0" applyFont="1" applyFill="1" applyBorder="1" applyAlignment="1" applyProtection="1">
      <alignment horizontal="center" vertical="center" shrinkToFit="1"/>
      <protection locked="0"/>
    </xf>
    <xf numFmtId="0" fontId="8" fillId="2" borderId="6" xfId="0" applyFont="1" applyFill="1" applyBorder="1" applyAlignment="1" applyProtection="1">
      <alignment horizontal="center" vertical="center" shrinkToFit="1"/>
      <protection locked="0"/>
    </xf>
    <xf numFmtId="0" fontId="8" fillId="2" borderId="7" xfId="0" applyFont="1" applyFill="1" applyBorder="1" applyAlignment="1" applyProtection="1">
      <alignment horizontal="center" vertical="center" shrinkToFit="1"/>
      <protection locked="0"/>
    </xf>
    <xf numFmtId="0" fontId="8" fillId="2" borderId="8" xfId="0" applyFont="1" applyFill="1" applyBorder="1" applyAlignment="1" applyProtection="1">
      <alignment horizontal="center" vertical="center" shrinkToFit="1"/>
      <protection locked="0"/>
    </xf>
    <xf numFmtId="0" fontId="8" fillId="2" borderId="9" xfId="0" applyFont="1" applyFill="1" applyBorder="1" applyAlignment="1" applyProtection="1">
      <alignment horizontal="center" vertical="center" shrinkToFit="1"/>
      <protection locked="0"/>
    </xf>
    <xf numFmtId="0" fontId="8" fillId="2" borderId="10" xfId="0" applyFont="1" applyFill="1" applyBorder="1" applyAlignment="1" applyProtection="1">
      <alignment horizontal="center" vertical="center" shrinkToFit="1"/>
      <protection locked="0"/>
    </xf>
    <xf numFmtId="0" fontId="8" fillId="2" borderId="11" xfId="0" applyFont="1" applyFill="1" applyBorder="1" applyAlignment="1" applyProtection="1">
      <alignment horizontal="center" vertical="center" shrinkToFit="1"/>
      <protection locked="0"/>
    </xf>
    <xf numFmtId="0" fontId="8" fillId="2" borderId="12" xfId="0" applyFont="1" applyFill="1" applyBorder="1" applyAlignment="1" applyProtection="1">
      <alignment horizontal="center" vertical="center" shrinkToFit="1"/>
      <protection locked="0"/>
    </xf>
    <xf numFmtId="0" fontId="8" fillId="2" borderId="13" xfId="0" applyFont="1" applyFill="1" applyBorder="1" applyAlignment="1" applyProtection="1">
      <alignment horizontal="center" vertical="center" shrinkToFit="1"/>
      <protection locked="0"/>
    </xf>
    <xf numFmtId="0" fontId="8" fillId="2" borderId="14" xfId="0" applyFont="1" applyFill="1" applyBorder="1" applyAlignment="1" applyProtection="1">
      <alignment horizontal="center" vertical="center" shrinkToFit="1"/>
      <protection locked="0"/>
    </xf>
    <xf numFmtId="0" fontId="8" fillId="2" borderId="15" xfId="0" applyFont="1" applyFill="1" applyBorder="1" applyAlignment="1" applyProtection="1">
      <alignment horizontal="center" vertical="center" shrinkToFit="1"/>
      <protection locked="0"/>
    </xf>
    <xf numFmtId="0" fontId="8" fillId="2" borderId="16" xfId="0" applyFont="1" applyFill="1" applyBorder="1" applyAlignment="1" applyProtection="1">
      <alignment horizontal="center" vertical="center" shrinkToFit="1"/>
      <protection locked="0"/>
    </xf>
    <xf numFmtId="0" fontId="8" fillId="2" borderId="17" xfId="0" applyFont="1" applyFill="1" applyBorder="1" applyAlignment="1" applyProtection="1">
      <alignment horizontal="center" vertical="center" shrinkToFit="1"/>
      <protection locked="0"/>
    </xf>
    <xf numFmtId="0" fontId="8" fillId="2" borderId="18" xfId="0" applyFont="1" applyFill="1" applyBorder="1" applyAlignment="1" applyProtection="1">
      <alignment horizontal="center" vertical="center" shrinkToFit="1"/>
      <protection locked="0"/>
    </xf>
    <xf numFmtId="0" fontId="8" fillId="2" borderId="19" xfId="0" applyFont="1" applyFill="1" applyBorder="1" applyAlignment="1" applyProtection="1">
      <alignment horizontal="center" vertical="center" shrinkToFit="1"/>
      <protection locked="0"/>
    </xf>
    <xf numFmtId="0" fontId="8" fillId="2" borderId="20" xfId="0" applyFont="1" applyFill="1" applyBorder="1" applyAlignment="1" applyProtection="1">
      <alignment horizontal="center" vertical="center" shrinkToFit="1"/>
      <protection locked="0"/>
    </xf>
    <xf numFmtId="0" fontId="10" fillId="2" borderId="21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/>
    <xf numFmtId="0" fontId="12" fillId="0" borderId="0" xfId="0" applyFont="1" applyAlignment="1">
      <alignment vertical="center"/>
    </xf>
    <xf numFmtId="0" fontId="12" fillId="0" borderId="22" xfId="0" applyFont="1" applyBorder="1" applyAlignment="1">
      <alignment vertical="center"/>
    </xf>
    <xf numFmtId="0" fontId="12" fillId="0" borderId="23" xfId="0" applyFont="1" applyBorder="1" applyAlignment="1">
      <alignment horizontal="right" vertical="center"/>
    </xf>
    <xf numFmtId="0" fontId="12" fillId="0" borderId="23" xfId="0" applyFont="1" applyBorder="1" applyAlignment="1">
      <alignment vertical="center"/>
    </xf>
    <xf numFmtId="0" fontId="17" fillId="0" borderId="0" xfId="0" applyFont="1" applyAlignment="1">
      <alignment horizontal="right" vertical="top"/>
    </xf>
    <xf numFmtId="0" fontId="20" fillId="0" borderId="0" xfId="0" applyFont="1" applyAlignment="1">
      <alignment shrinkToFit="1"/>
    </xf>
    <xf numFmtId="0" fontId="12" fillId="0" borderId="0" xfId="0" applyFont="1" applyAlignment="1">
      <alignment horizontal="center" vertical="center"/>
    </xf>
    <xf numFmtId="0" fontId="10" fillId="2" borderId="24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/>
    </xf>
    <xf numFmtId="176" fontId="11" fillId="0" borderId="25" xfId="0" applyNumberFormat="1" applyFont="1" applyBorder="1" applyAlignment="1" applyProtection="1">
      <alignment horizontal="left" vertical="center" shrinkToFit="1"/>
      <protection locked="0"/>
    </xf>
    <xf numFmtId="0" fontId="17" fillId="0" borderId="26" xfId="0" applyFont="1" applyBorder="1" applyAlignment="1">
      <alignment vertical="center"/>
    </xf>
    <xf numFmtId="0" fontId="17" fillId="0" borderId="27" xfId="0" applyFont="1" applyBorder="1" applyAlignment="1">
      <alignment vertical="center"/>
    </xf>
    <xf numFmtId="0" fontId="21" fillId="0" borderId="28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21" fillId="0" borderId="33" xfId="0" applyFont="1" applyBorder="1" applyAlignment="1">
      <alignment horizontal="center" vertical="center"/>
    </xf>
    <xf numFmtId="0" fontId="12" fillId="0" borderId="34" xfId="0" applyFont="1" applyBorder="1"/>
    <xf numFmtId="0" fontId="17" fillId="0" borderId="34" xfId="0" applyFont="1" applyBorder="1" applyAlignment="1">
      <alignment vertical="center"/>
    </xf>
    <xf numFmtId="49" fontId="0" fillId="0" borderId="0" xfId="2" applyNumberFormat="1" applyFont="1">
      <alignment vertical="center"/>
    </xf>
    <xf numFmtId="0" fontId="0" fillId="0" borderId="0" xfId="2" applyFont="1">
      <alignment vertical="center"/>
    </xf>
    <xf numFmtId="0" fontId="0" fillId="0" borderId="35" xfId="2" applyFont="1" applyBorder="1">
      <alignment vertical="center"/>
    </xf>
    <xf numFmtId="0" fontId="0" fillId="0" borderId="36" xfId="2" applyFont="1" applyBorder="1">
      <alignment vertical="center"/>
    </xf>
    <xf numFmtId="0" fontId="0" fillId="0" borderId="27" xfId="2" applyFont="1" applyBorder="1">
      <alignment vertical="center"/>
    </xf>
    <xf numFmtId="0" fontId="12" fillId="0" borderId="0" xfId="0" applyFont="1" applyAlignment="1">
      <alignment horizontal="left"/>
    </xf>
    <xf numFmtId="0" fontId="17" fillId="0" borderId="0" xfId="0" applyFont="1" applyAlignment="1">
      <alignment vertical="center"/>
    </xf>
    <xf numFmtId="0" fontId="28" fillId="0" borderId="0" xfId="0" applyFont="1"/>
    <xf numFmtId="0" fontId="2" fillId="0" borderId="0" xfId="0" applyFont="1" applyAlignment="1">
      <alignment horizontal="center" vertical="center"/>
    </xf>
    <xf numFmtId="56" fontId="15" fillId="0" borderId="37" xfId="0" applyNumberFormat="1" applyFont="1" applyBorder="1" applyAlignment="1">
      <alignment horizontal="right" vertical="center" shrinkToFit="1"/>
    </xf>
    <xf numFmtId="56" fontId="15" fillId="0" borderId="38" xfId="0" applyNumberFormat="1" applyFont="1" applyBorder="1" applyAlignment="1">
      <alignment vertical="center" shrinkToFit="1"/>
    </xf>
    <xf numFmtId="0" fontId="12" fillId="0" borderId="39" xfId="0" applyFont="1" applyBorder="1" applyAlignment="1">
      <alignment horizontal="center" vertical="center" shrinkToFit="1"/>
    </xf>
    <xf numFmtId="0" fontId="12" fillId="0" borderId="40" xfId="0" applyFont="1" applyBorder="1" applyAlignment="1">
      <alignment horizontal="center" vertical="center" shrinkToFit="1"/>
    </xf>
    <xf numFmtId="0" fontId="12" fillId="0" borderId="41" xfId="0" applyFont="1" applyBorder="1" applyAlignment="1">
      <alignment horizontal="center" vertical="center" shrinkToFit="1"/>
    </xf>
    <xf numFmtId="0" fontId="12" fillId="0" borderId="42" xfId="0" applyFont="1" applyBorder="1" applyAlignment="1">
      <alignment horizontal="center" vertical="center" shrinkToFit="1"/>
    </xf>
    <xf numFmtId="0" fontId="12" fillId="0" borderId="43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 shrinkToFit="1"/>
    </xf>
    <xf numFmtId="0" fontId="12" fillId="0" borderId="11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9" xfId="0" applyFont="1" applyBorder="1" applyAlignment="1">
      <alignment horizontal="center" vertical="center" shrinkToFit="1"/>
    </xf>
    <xf numFmtId="0" fontId="12" fillId="0" borderId="44" xfId="0" applyFont="1" applyBorder="1" applyAlignment="1">
      <alignment horizontal="center" vertical="center" shrinkToFit="1"/>
    </xf>
    <xf numFmtId="0" fontId="8" fillId="0" borderId="45" xfId="0" applyFont="1" applyBorder="1" applyAlignment="1">
      <alignment horizontal="center" vertical="center" shrinkToFit="1"/>
    </xf>
    <xf numFmtId="0" fontId="8" fillId="0" borderId="46" xfId="0" applyFont="1" applyBorder="1" applyAlignment="1">
      <alignment horizontal="center" vertical="center" shrinkToFit="1"/>
    </xf>
    <xf numFmtId="0" fontId="8" fillId="0" borderId="44" xfId="0" applyFont="1" applyBorder="1" applyAlignment="1">
      <alignment horizontal="center" vertical="center" shrinkToFit="1"/>
    </xf>
    <xf numFmtId="0" fontId="8" fillId="0" borderId="47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9" fillId="0" borderId="48" xfId="0" applyFont="1" applyBorder="1" applyAlignment="1">
      <alignment horizontal="center" vertical="center" shrinkToFit="1"/>
    </xf>
    <xf numFmtId="0" fontId="9" fillId="0" borderId="49" xfId="0" applyFont="1" applyBorder="1" applyAlignment="1">
      <alignment horizontal="center" vertical="center" shrinkToFit="1"/>
    </xf>
    <xf numFmtId="0" fontId="9" fillId="0" borderId="50" xfId="0" applyFont="1" applyBorder="1" applyAlignment="1">
      <alignment horizontal="center" vertical="center" shrinkToFit="1"/>
    </xf>
    <xf numFmtId="0" fontId="9" fillId="0" borderId="51" xfId="0" applyFont="1" applyBorder="1" applyAlignment="1">
      <alignment horizontal="center" vertical="center" shrinkToFit="1"/>
    </xf>
    <xf numFmtId="0" fontId="15" fillId="0" borderId="0" xfId="0" applyFont="1" applyAlignment="1">
      <alignment horizontal="left" vertical="center"/>
    </xf>
    <xf numFmtId="0" fontId="12" fillId="0" borderId="0" xfId="0" applyFont="1" applyAlignment="1">
      <alignment horizontal="center" shrinkToFi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8" fillId="0" borderId="52" xfId="0" applyFont="1" applyBorder="1" applyAlignment="1">
      <alignment horizontal="center" vertical="center" shrinkToFit="1"/>
    </xf>
    <xf numFmtId="0" fontId="18" fillId="0" borderId="21" xfId="0" applyFont="1" applyBorder="1" applyAlignment="1">
      <alignment vertical="center" shrinkToFit="1"/>
    </xf>
    <xf numFmtId="0" fontId="18" fillId="0" borderId="53" xfId="0" applyFont="1" applyBorder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0" fontId="18" fillId="0" borderId="24" xfId="0" applyFont="1" applyBorder="1" applyAlignment="1">
      <alignment horizontal="center" vertical="center" shrinkToFit="1"/>
    </xf>
    <xf numFmtId="0" fontId="18" fillId="0" borderId="24" xfId="0" applyFont="1" applyBorder="1" applyAlignment="1">
      <alignment vertical="center" shrinkToFit="1"/>
    </xf>
    <xf numFmtId="0" fontId="18" fillId="0" borderId="54" xfId="0" applyFont="1" applyBorder="1" applyAlignment="1">
      <alignment vertical="center" shrinkToFit="1"/>
    </xf>
    <xf numFmtId="0" fontId="7" fillId="0" borderId="0" xfId="0" applyFont="1" applyAlignment="1">
      <alignment vertical="center" shrinkToFit="1"/>
    </xf>
    <xf numFmtId="0" fontId="18" fillId="0" borderId="0" xfId="0" applyFont="1" applyAlignment="1">
      <alignment horizontal="center" vertical="center"/>
    </xf>
    <xf numFmtId="0" fontId="23" fillId="0" borderId="55" xfId="2" applyFont="1" applyBorder="1" applyAlignment="1" applyProtection="1">
      <alignment vertical="center" shrinkToFit="1"/>
      <protection locked="0"/>
    </xf>
    <xf numFmtId="0" fontId="22" fillId="0" borderId="56" xfId="0" applyFont="1" applyBorder="1" applyAlignment="1" applyProtection="1">
      <alignment vertical="center" shrinkToFit="1"/>
      <protection locked="0"/>
    </xf>
    <xf numFmtId="0" fontId="22" fillId="0" borderId="57" xfId="0" applyFont="1" applyBorder="1" applyAlignment="1" applyProtection="1">
      <alignment vertical="center" shrinkToFit="1"/>
      <protection locked="0"/>
    </xf>
    <xf numFmtId="0" fontId="22" fillId="0" borderId="55" xfId="0" applyFont="1" applyBorder="1" applyAlignment="1" applyProtection="1">
      <alignment vertical="center" shrinkToFit="1"/>
      <protection locked="0"/>
    </xf>
    <xf numFmtId="0" fontId="22" fillId="0" borderId="58" xfId="0" applyFont="1" applyBorder="1" applyAlignment="1" applyProtection="1">
      <alignment horizontal="center" vertical="center" shrinkToFit="1"/>
      <protection locked="0"/>
    </xf>
    <xf numFmtId="0" fontId="22" fillId="0" borderId="59" xfId="0" applyFont="1" applyBorder="1" applyAlignment="1" applyProtection="1">
      <alignment horizontal="center" vertical="center" shrinkToFit="1"/>
      <protection locked="0"/>
    </xf>
    <xf numFmtId="0" fontId="23" fillId="0" borderId="60" xfId="2" applyFont="1" applyBorder="1" applyAlignment="1" applyProtection="1">
      <alignment vertical="center" shrinkToFit="1"/>
      <protection locked="0"/>
    </xf>
    <xf numFmtId="0" fontId="22" fillId="0" borderId="61" xfId="0" applyFont="1" applyBorder="1" applyAlignment="1" applyProtection="1">
      <alignment vertical="center" shrinkToFit="1"/>
      <protection locked="0"/>
    </xf>
    <xf numFmtId="0" fontId="22" fillId="0" borderId="62" xfId="0" applyFont="1" applyBorder="1" applyAlignment="1" applyProtection="1">
      <alignment vertical="center" shrinkToFit="1"/>
      <protection locked="0"/>
    </xf>
    <xf numFmtId="0" fontId="22" fillId="0" borderId="60" xfId="0" applyFont="1" applyBorder="1" applyAlignment="1" applyProtection="1">
      <alignment vertical="center" shrinkToFit="1"/>
      <protection locked="0"/>
    </xf>
    <xf numFmtId="0" fontId="22" fillId="0" borderId="63" xfId="0" applyFont="1" applyBorder="1" applyAlignment="1" applyProtection="1">
      <alignment horizontal="center" vertical="center" shrinkToFit="1"/>
      <protection locked="0"/>
    </xf>
    <xf numFmtId="0" fontId="22" fillId="0" borderId="64" xfId="0" applyFont="1" applyBorder="1" applyAlignment="1" applyProtection="1">
      <alignment horizontal="center" vertical="center" shrinkToFit="1"/>
      <protection locked="0"/>
    </xf>
    <xf numFmtId="0" fontId="12" fillId="0" borderId="22" xfId="2" applyFont="1" applyBorder="1">
      <alignment vertical="center"/>
    </xf>
    <xf numFmtId="0" fontId="12" fillId="3" borderId="65" xfId="0" applyFont="1" applyFill="1" applyBorder="1" applyAlignment="1">
      <alignment horizontal="center" vertical="center" shrinkToFit="1"/>
    </xf>
    <xf numFmtId="49" fontId="12" fillId="4" borderId="22" xfId="2" applyNumberFormat="1" applyFont="1" applyFill="1" applyBorder="1" applyAlignment="1">
      <alignment horizontal="center" vertical="center"/>
    </xf>
    <xf numFmtId="0" fontId="12" fillId="0" borderId="22" xfId="2" applyFont="1" applyBorder="1" applyAlignment="1">
      <alignment horizontal="center" vertical="center"/>
    </xf>
    <xf numFmtId="0" fontId="12" fillId="5" borderId="66" xfId="0" applyFont="1" applyFill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12" fillId="5" borderId="68" xfId="0" applyFont="1" applyFill="1" applyBorder="1" applyAlignment="1">
      <alignment horizontal="center" vertical="center" wrapText="1" shrinkToFit="1"/>
    </xf>
    <xf numFmtId="0" fontId="12" fillId="0" borderId="0" xfId="0" applyFont="1" applyAlignment="1">
      <alignment horizontal="center" vertical="center" wrapText="1"/>
    </xf>
    <xf numFmtId="0" fontId="15" fillId="0" borderId="69" xfId="0" applyFont="1" applyBorder="1" applyAlignment="1">
      <alignment horizontal="center" vertical="center" wrapText="1"/>
    </xf>
    <xf numFmtId="0" fontId="12" fillId="5" borderId="68" xfId="0" applyFont="1" applyFill="1" applyBorder="1" applyAlignment="1">
      <alignment horizontal="center" vertical="center" shrinkToFit="1"/>
    </xf>
    <xf numFmtId="0" fontId="0" fillId="0" borderId="26" xfId="2" applyFont="1" applyBorder="1">
      <alignment vertical="center"/>
    </xf>
    <xf numFmtId="0" fontId="12" fillId="6" borderId="67" xfId="0" applyFont="1" applyFill="1" applyBorder="1" applyAlignment="1">
      <alignment horizontal="center" vertical="center" shrinkToFit="1"/>
    </xf>
    <xf numFmtId="0" fontId="12" fillId="6" borderId="22" xfId="2" applyFont="1" applyFill="1" applyBorder="1">
      <alignment vertical="center"/>
    </xf>
    <xf numFmtId="0" fontId="12" fillId="6" borderId="70" xfId="0" applyFont="1" applyFill="1" applyBorder="1" applyAlignment="1">
      <alignment horizontal="center" vertical="center" wrapText="1" shrinkToFit="1"/>
    </xf>
    <xf numFmtId="0" fontId="9" fillId="0" borderId="0" xfId="2" applyFont="1" applyProtection="1">
      <alignment vertical="center"/>
      <protection locked="0"/>
    </xf>
    <xf numFmtId="0" fontId="11" fillId="0" borderId="0" xfId="2" applyFont="1" applyProtection="1">
      <alignment vertical="center"/>
      <protection locked="0"/>
    </xf>
    <xf numFmtId="6" fontId="12" fillId="0" borderId="0" xfId="1" applyFont="1" applyAlignment="1" applyProtection="1"/>
    <xf numFmtId="6" fontId="12" fillId="0" borderId="0" xfId="1" applyFont="1" applyAlignment="1" applyProtection="1">
      <alignment horizontal="center"/>
    </xf>
    <xf numFmtId="0" fontId="12" fillId="0" borderId="71" xfId="0" applyFont="1" applyBorder="1"/>
    <xf numFmtId="0" fontId="12" fillId="0" borderId="72" xfId="0" applyFont="1" applyBorder="1"/>
    <xf numFmtId="0" fontId="12" fillId="0" borderId="73" xfId="0" applyFont="1" applyBorder="1"/>
    <xf numFmtId="0" fontId="12" fillId="0" borderId="74" xfId="0" applyFont="1" applyBorder="1"/>
    <xf numFmtId="0" fontId="12" fillId="0" borderId="75" xfId="0" applyFont="1" applyBorder="1" applyAlignment="1">
      <alignment horizontal="center"/>
    </xf>
    <xf numFmtId="6" fontId="9" fillId="0" borderId="50" xfId="1" applyFont="1" applyBorder="1" applyAlignment="1"/>
    <xf numFmtId="0" fontId="12" fillId="0" borderId="76" xfId="0" applyFont="1" applyBorder="1" applyAlignment="1">
      <alignment horizontal="center"/>
    </xf>
    <xf numFmtId="0" fontId="12" fillId="0" borderId="0" xfId="2" applyFont="1">
      <alignment vertical="center"/>
    </xf>
    <xf numFmtId="6" fontId="0" fillId="0" borderId="77" xfId="1" applyFont="1" applyBorder="1" applyAlignment="1" applyProtection="1"/>
    <xf numFmtId="6" fontId="0" fillId="0" borderId="78" xfId="1" applyFont="1" applyBorder="1" applyAlignment="1" applyProtection="1"/>
    <xf numFmtId="6" fontId="0" fillId="0" borderId="79" xfId="1" applyFont="1" applyBorder="1" applyAlignment="1" applyProtection="1"/>
    <xf numFmtId="6" fontId="0" fillId="0" borderId="80" xfId="1" applyFont="1" applyBorder="1" applyAlignment="1" applyProtection="1"/>
    <xf numFmtId="6" fontId="9" fillId="0" borderId="50" xfId="1" applyFont="1" applyBorder="1" applyAlignment="1" applyProtection="1"/>
    <xf numFmtId="6" fontId="0" fillId="0" borderId="77" xfId="0" applyNumberFormat="1" applyBorder="1"/>
    <xf numFmtId="6" fontId="0" fillId="0" borderId="78" xfId="0" applyNumberFormat="1" applyBorder="1"/>
    <xf numFmtId="6" fontId="0" fillId="0" borderId="79" xfId="0" applyNumberFormat="1" applyBorder="1"/>
    <xf numFmtId="6" fontId="0" fillId="0" borderId="80" xfId="0" applyNumberFormat="1" applyBorder="1"/>
    <xf numFmtId="0" fontId="19" fillId="0" borderId="0" xfId="0" applyFont="1" applyAlignment="1">
      <alignment horizontal="center"/>
    </xf>
    <xf numFmtId="0" fontId="12" fillId="0" borderId="81" xfId="0" applyFont="1" applyBorder="1" applyAlignment="1">
      <alignment horizontal="center"/>
    </xf>
    <xf numFmtId="6" fontId="12" fillId="0" borderId="82" xfId="1" applyFont="1" applyBorder="1" applyAlignment="1" applyProtection="1">
      <alignment horizontal="right"/>
    </xf>
    <xf numFmtId="6" fontId="12" fillId="0" borderId="83" xfId="1" applyFont="1" applyBorder="1" applyAlignment="1" applyProtection="1">
      <alignment horizontal="right"/>
    </xf>
    <xf numFmtId="6" fontId="12" fillId="0" borderId="84" xfId="1" applyFont="1" applyBorder="1" applyAlignment="1" applyProtection="1">
      <alignment horizontal="right"/>
    </xf>
    <xf numFmtId="6" fontId="12" fillId="0" borderId="85" xfId="1" applyFont="1" applyBorder="1" applyAlignment="1" applyProtection="1">
      <alignment horizontal="right"/>
    </xf>
    <xf numFmtId="0" fontId="12" fillId="0" borderId="86" xfId="0" applyFont="1" applyBorder="1" applyAlignment="1">
      <alignment horizontal="center"/>
    </xf>
    <xf numFmtId="181" fontId="0" fillId="0" borderId="87" xfId="0" applyNumberFormat="1" applyBorder="1" applyAlignment="1">
      <alignment horizontal="center"/>
    </xf>
    <xf numFmtId="181" fontId="0" fillId="0" borderId="88" xfId="0" applyNumberFormat="1" applyBorder="1" applyAlignment="1">
      <alignment horizontal="center"/>
    </xf>
    <xf numFmtId="181" fontId="0" fillId="0" borderId="89" xfId="0" applyNumberFormat="1" applyBorder="1" applyAlignment="1">
      <alignment horizontal="center"/>
    </xf>
    <xf numFmtId="181" fontId="0" fillId="0" borderId="90" xfId="0" applyNumberFormat="1" applyBorder="1" applyAlignment="1">
      <alignment horizontal="center"/>
    </xf>
    <xf numFmtId="181" fontId="9" fillId="0" borderId="91" xfId="0" applyNumberFormat="1" applyFont="1" applyBorder="1"/>
    <xf numFmtId="6" fontId="12" fillId="0" borderId="82" xfId="1" applyFont="1" applyBorder="1" applyAlignment="1">
      <alignment horizontal="right"/>
    </xf>
    <xf numFmtId="6" fontId="12" fillId="0" borderId="83" xfId="1" applyFont="1" applyBorder="1" applyAlignment="1">
      <alignment horizontal="right"/>
    </xf>
    <xf numFmtId="6" fontId="12" fillId="0" borderId="84" xfId="1" applyFont="1" applyBorder="1" applyAlignment="1">
      <alignment horizontal="right"/>
    </xf>
    <xf numFmtId="6" fontId="12" fillId="0" borderId="85" xfId="1" applyFont="1" applyBorder="1" applyAlignment="1">
      <alignment horizontal="right"/>
    </xf>
    <xf numFmtId="180" fontId="11" fillId="0" borderId="92" xfId="0" applyNumberFormat="1" applyFont="1" applyBorder="1" applyAlignment="1">
      <alignment horizontal="right" vertical="center" shrinkToFit="1"/>
    </xf>
    <xf numFmtId="0" fontId="11" fillId="0" borderId="93" xfId="0" applyFont="1" applyBorder="1" applyAlignment="1">
      <alignment vertical="center" shrinkToFit="1"/>
    </xf>
    <xf numFmtId="0" fontId="21" fillId="0" borderId="94" xfId="0" applyFont="1" applyBorder="1" applyAlignment="1">
      <alignment horizontal="center" vertical="center"/>
    </xf>
    <xf numFmtId="0" fontId="0" fillId="0" borderId="55" xfId="2" applyFont="1" applyBorder="1">
      <alignment vertical="center"/>
    </xf>
    <xf numFmtId="0" fontId="12" fillId="0" borderId="95" xfId="0" applyFont="1" applyBorder="1" applyAlignment="1">
      <alignment horizontal="right" vertical="center"/>
    </xf>
    <xf numFmtId="178" fontId="22" fillId="0" borderId="96" xfId="0" applyNumberFormat="1" applyFont="1" applyBorder="1" applyAlignment="1">
      <alignment horizontal="center" vertical="center" shrinkToFit="1"/>
    </xf>
    <xf numFmtId="179" fontId="29" fillId="0" borderId="97" xfId="0" applyNumberFormat="1" applyFont="1" applyBorder="1" applyAlignment="1">
      <alignment horizontal="center" vertical="center" shrinkToFit="1"/>
    </xf>
    <xf numFmtId="0" fontId="17" fillId="0" borderId="98" xfId="0" applyFont="1" applyBorder="1" applyAlignment="1">
      <alignment vertical="center"/>
    </xf>
    <xf numFmtId="0" fontId="12" fillId="0" borderId="98" xfId="0" applyFont="1" applyBorder="1" applyAlignment="1">
      <alignment horizontal="center" vertical="center" shrinkToFit="1"/>
    </xf>
    <xf numFmtId="0" fontId="0" fillId="0" borderId="98" xfId="2" applyFont="1" applyBorder="1">
      <alignment vertical="center"/>
    </xf>
    <xf numFmtId="0" fontId="12" fillId="0" borderId="99" xfId="0" applyFont="1" applyBorder="1" applyAlignment="1">
      <alignment horizontal="center" vertical="center" wrapText="1" shrinkToFit="1"/>
    </xf>
    <xf numFmtId="0" fontId="12" fillId="0" borderId="98" xfId="0" applyFont="1" applyBorder="1" applyAlignment="1">
      <alignment vertical="center" shrinkToFit="1"/>
    </xf>
    <xf numFmtId="0" fontId="12" fillId="0" borderId="98" xfId="0" applyFont="1" applyBorder="1" applyAlignment="1">
      <alignment horizontal="right" vertical="center" shrinkToFit="1"/>
    </xf>
    <xf numFmtId="0" fontId="21" fillId="0" borderId="98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shrinkToFit="1"/>
    </xf>
    <xf numFmtId="0" fontId="30" fillId="0" borderId="0" xfId="0" applyFont="1" applyAlignment="1">
      <alignment vertical="top"/>
    </xf>
    <xf numFmtId="49" fontId="11" fillId="0" borderId="95" xfId="0" applyNumberFormat="1" applyFont="1" applyBorder="1" applyAlignment="1" applyProtection="1">
      <alignment vertical="center"/>
      <protection locked="0"/>
    </xf>
    <xf numFmtId="0" fontId="30" fillId="0" borderId="0" xfId="0" applyFont="1"/>
    <xf numFmtId="49" fontId="22" fillId="0" borderId="100" xfId="0" applyNumberFormat="1" applyFont="1" applyBorder="1" applyAlignment="1" applyProtection="1">
      <alignment horizontal="center" vertical="center" shrinkToFit="1"/>
      <protection locked="0"/>
    </xf>
    <xf numFmtId="49" fontId="22" fillId="0" borderId="101" xfId="0" applyNumberFormat="1" applyFont="1" applyBorder="1" applyAlignment="1" applyProtection="1">
      <alignment horizontal="center" vertical="center" shrinkToFit="1"/>
      <protection locked="0"/>
    </xf>
    <xf numFmtId="49" fontId="12" fillId="0" borderId="95" xfId="0" applyNumberFormat="1" applyFont="1" applyBorder="1" applyAlignment="1">
      <alignment horizontal="right" vertical="center" shrinkToFit="1"/>
    </xf>
    <xf numFmtId="6" fontId="12" fillId="0" borderId="82" xfId="1" applyFont="1" applyFill="1" applyBorder="1" applyAlignment="1" applyProtection="1">
      <alignment horizontal="right"/>
    </xf>
    <xf numFmtId="181" fontId="9" fillId="0" borderId="91" xfId="0" applyNumberFormat="1" applyFont="1" applyBorder="1" applyAlignment="1">
      <alignment horizontal="center"/>
    </xf>
    <xf numFmtId="0" fontId="11" fillId="0" borderId="102" xfId="0" applyFont="1" applyBorder="1" applyAlignment="1" applyProtection="1">
      <alignment vertical="center"/>
      <protection locked="0"/>
    </xf>
    <xf numFmtId="176" fontId="11" fillId="0" borderId="102" xfId="0" applyNumberFormat="1" applyFont="1" applyBorder="1" applyAlignment="1" applyProtection="1">
      <alignment horizontal="left" vertical="center" shrinkToFit="1"/>
      <protection locked="0"/>
    </xf>
    <xf numFmtId="57" fontId="24" fillId="0" borderId="103" xfId="0" applyNumberFormat="1" applyFont="1" applyBorder="1" applyAlignment="1" applyProtection="1">
      <alignment horizontal="center" vertical="center" shrinkToFit="1"/>
      <protection locked="0"/>
    </xf>
    <xf numFmtId="0" fontId="22" fillId="0" borderId="98" xfId="0" applyFont="1" applyBorder="1" applyAlignment="1" applyProtection="1">
      <alignment horizontal="center" vertical="center" shrinkToFit="1"/>
      <protection locked="0"/>
    </xf>
    <xf numFmtId="0" fontId="21" fillId="0" borderId="85" xfId="0" applyFont="1" applyBorder="1" applyAlignment="1">
      <alignment horizontal="center" vertical="center" textRotation="255" shrinkToFit="1"/>
    </xf>
    <xf numFmtId="0" fontId="21" fillId="0" borderId="104" xfId="0" applyFont="1" applyBorder="1" applyAlignment="1">
      <alignment horizontal="center" vertical="center" textRotation="255" shrinkToFit="1"/>
    </xf>
    <xf numFmtId="0" fontId="21" fillId="0" borderId="82" xfId="0" applyFont="1" applyBorder="1" applyAlignment="1">
      <alignment horizontal="center" vertical="center" textRotation="255" shrinkToFit="1"/>
    </xf>
    <xf numFmtId="0" fontId="12" fillId="0" borderId="0" xfId="0" applyFont="1" applyAlignment="1">
      <alignment shrinkToFit="1"/>
    </xf>
    <xf numFmtId="0" fontId="17" fillId="0" borderId="105" xfId="0" applyFont="1" applyBorder="1" applyAlignment="1">
      <alignment horizontal="center" vertical="center"/>
    </xf>
    <xf numFmtId="0" fontId="17" fillId="0" borderId="106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107" xfId="0" applyFont="1" applyBorder="1" applyAlignment="1">
      <alignment horizontal="center" vertical="center"/>
    </xf>
    <xf numFmtId="58" fontId="25" fillId="0" borderId="0" xfId="0" applyNumberFormat="1" applyFont="1" applyAlignment="1" applyProtection="1">
      <alignment horizontal="right"/>
      <protection locked="0"/>
    </xf>
    <xf numFmtId="0" fontId="13" fillId="0" borderId="0" xfId="0" applyFont="1" applyAlignment="1">
      <alignment horizontal="right" vertical="center" shrinkToFit="1"/>
    </xf>
    <xf numFmtId="49" fontId="22" fillId="0" borderId="95" xfId="0" applyNumberFormat="1" applyFont="1" applyBorder="1" applyAlignment="1" applyProtection="1">
      <alignment vertical="center"/>
      <protection locked="0"/>
    </xf>
    <xf numFmtId="49" fontId="22" fillId="0" borderId="109" xfId="0" applyNumberFormat="1" applyFont="1" applyBorder="1" applyAlignment="1" applyProtection="1">
      <alignment vertical="center"/>
      <protection locked="0"/>
    </xf>
    <xf numFmtId="0" fontId="13" fillId="0" borderId="0" xfId="0" applyFont="1" applyAlignment="1">
      <alignment shrinkToFit="1"/>
    </xf>
    <xf numFmtId="0" fontId="13" fillId="0" borderId="0" xfId="0" applyFont="1" applyAlignment="1">
      <alignment vertical="center" shrinkToFit="1"/>
    </xf>
    <xf numFmtId="0" fontId="13" fillId="0" borderId="110" xfId="0" applyFont="1" applyBorder="1" applyAlignment="1">
      <alignment vertical="center" shrinkToFit="1"/>
    </xf>
    <xf numFmtId="0" fontId="13" fillId="0" borderId="111" xfId="0" applyFont="1" applyBorder="1" applyAlignment="1">
      <alignment vertical="center" shrinkToFit="1"/>
    </xf>
    <xf numFmtId="0" fontId="13" fillId="0" borderId="112" xfId="0" applyFont="1" applyBorder="1" applyAlignment="1">
      <alignment vertical="center" shrinkToFit="1"/>
    </xf>
    <xf numFmtId="0" fontId="9" fillId="7" borderId="113" xfId="0" applyFont="1" applyFill="1" applyBorder="1" applyAlignment="1">
      <alignment horizontal="center" vertical="center" shrinkToFit="1"/>
    </xf>
    <xf numFmtId="0" fontId="9" fillId="7" borderId="26" xfId="0" applyFont="1" applyFill="1" applyBorder="1" applyAlignment="1">
      <alignment horizontal="center" vertical="center" shrinkToFit="1"/>
    </xf>
    <xf numFmtId="0" fontId="9" fillId="7" borderId="114" xfId="0" applyFont="1" applyFill="1" applyBorder="1" applyAlignment="1">
      <alignment horizontal="center" vertical="center" shrinkToFit="1"/>
    </xf>
    <xf numFmtId="0" fontId="9" fillId="7" borderId="27" xfId="0" applyFont="1" applyFill="1" applyBorder="1" applyAlignment="1">
      <alignment horizontal="center" vertical="center" shrinkToFit="1"/>
    </xf>
    <xf numFmtId="0" fontId="17" fillId="0" borderId="91" xfId="0" applyFont="1" applyBorder="1" applyAlignment="1">
      <alignment horizontal="center" vertical="center" shrinkToFit="1"/>
    </xf>
    <xf numFmtId="0" fontId="17" fillId="0" borderId="103" xfId="0" applyFont="1" applyBorder="1" applyAlignment="1">
      <alignment horizontal="center" vertical="center" shrinkToFit="1"/>
    </xf>
    <xf numFmtId="0" fontId="11" fillId="0" borderId="98" xfId="0" applyFont="1" applyBorder="1" applyAlignment="1" applyProtection="1">
      <alignment vertical="center" shrinkToFit="1"/>
      <protection locked="0"/>
    </xf>
    <xf numFmtId="0" fontId="11" fillId="0" borderId="123" xfId="0" applyFont="1" applyBorder="1" applyAlignment="1" applyProtection="1">
      <alignment vertical="center" shrinkToFit="1"/>
      <protection locked="0"/>
    </xf>
    <xf numFmtId="0" fontId="11" fillId="0" borderId="93" xfId="0" applyFont="1" applyBorder="1" applyAlignment="1">
      <alignment vertical="center" shrinkToFit="1"/>
    </xf>
    <xf numFmtId="0" fontId="11" fillId="0" borderId="124" xfId="0" applyFont="1" applyBorder="1" applyAlignment="1">
      <alignment vertical="center" shrinkToFit="1"/>
    </xf>
    <xf numFmtId="49" fontId="11" fillId="0" borderId="23" xfId="0" applyNumberFormat="1" applyFont="1" applyBorder="1" applyAlignment="1" applyProtection="1">
      <alignment vertical="center"/>
      <protection locked="0"/>
    </xf>
    <xf numFmtId="49" fontId="11" fillId="0" borderId="125" xfId="0" applyNumberFormat="1" applyFont="1" applyBorder="1" applyAlignment="1" applyProtection="1">
      <alignment vertical="center"/>
      <protection locked="0"/>
    </xf>
    <xf numFmtId="0" fontId="11" fillId="0" borderId="126" xfId="0" applyFont="1" applyBorder="1" applyAlignment="1" applyProtection="1">
      <alignment vertical="center"/>
      <protection locked="0"/>
    </xf>
    <xf numFmtId="0" fontId="11" fillId="0" borderId="127" xfId="0" applyFont="1" applyBorder="1" applyAlignment="1" applyProtection="1">
      <alignment vertical="center"/>
      <protection locked="0"/>
    </xf>
    <xf numFmtId="0" fontId="21" fillId="0" borderId="85" xfId="0" applyFont="1" applyBorder="1" applyAlignment="1">
      <alignment horizontal="distributed" vertical="center"/>
    </xf>
    <xf numFmtId="0" fontId="21" fillId="0" borderId="22" xfId="0" applyFont="1" applyBorder="1" applyAlignment="1">
      <alignment horizontal="distributed" vertical="center"/>
    </xf>
    <xf numFmtId="0" fontId="11" fillId="0" borderId="128" xfId="0" applyFont="1" applyBorder="1" applyAlignment="1" applyProtection="1">
      <alignment vertical="center"/>
      <protection locked="0"/>
    </xf>
    <xf numFmtId="0" fontId="11" fillId="0" borderId="129" xfId="0" applyFont="1" applyBorder="1" applyAlignment="1" applyProtection="1">
      <alignment vertical="center"/>
      <protection locked="0"/>
    </xf>
    <xf numFmtId="49" fontId="11" fillId="0" borderId="95" xfId="0" applyNumberFormat="1" applyFont="1" applyBorder="1" applyAlignment="1" applyProtection="1">
      <alignment vertical="center"/>
      <protection locked="0"/>
    </xf>
    <xf numFmtId="0" fontId="9" fillId="0" borderId="115" xfId="0" applyFont="1" applyBorder="1" applyAlignment="1" applyProtection="1">
      <alignment vertical="center" shrinkToFit="1"/>
      <protection locked="0"/>
    </xf>
    <xf numFmtId="0" fontId="9" fillId="0" borderId="116" xfId="0" applyFont="1" applyBorder="1" applyAlignment="1" applyProtection="1">
      <alignment vertical="center" shrinkToFit="1"/>
      <protection locked="0"/>
    </xf>
    <xf numFmtId="0" fontId="9" fillId="0" borderId="117" xfId="0" applyFont="1" applyBorder="1" applyAlignment="1" applyProtection="1">
      <alignment vertical="center" shrinkToFit="1"/>
      <protection locked="0"/>
    </xf>
    <xf numFmtId="0" fontId="11" fillId="0" borderId="118" xfId="0" applyFont="1" applyBorder="1" applyAlignment="1" applyProtection="1">
      <alignment vertical="center" shrinkToFit="1"/>
      <protection locked="0"/>
    </xf>
    <xf numFmtId="0" fontId="11" fillId="0" borderId="36" xfId="0" applyFont="1" applyBorder="1" applyAlignment="1" applyProtection="1">
      <alignment vertical="center" shrinkToFit="1"/>
      <protection locked="0"/>
    </xf>
    <xf numFmtId="0" fontId="11" fillId="0" borderId="119" xfId="0" applyFont="1" applyBorder="1" applyAlignment="1" applyProtection="1">
      <alignment vertical="center" shrinkToFit="1"/>
      <protection locked="0"/>
    </xf>
    <xf numFmtId="0" fontId="11" fillId="0" borderId="102" xfId="0" applyFont="1" applyBorder="1" applyAlignment="1" applyProtection="1">
      <alignment vertical="center" shrinkToFit="1"/>
      <protection locked="0"/>
    </xf>
    <xf numFmtId="0" fontId="11" fillId="0" borderId="120" xfId="0" applyFont="1" applyBorder="1" applyAlignment="1" applyProtection="1">
      <alignment vertical="center" shrinkToFit="1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9" fillId="7" borderId="121" xfId="0" applyFont="1" applyFill="1" applyBorder="1" applyAlignment="1">
      <alignment horizontal="center" vertical="center" shrinkToFit="1"/>
    </xf>
    <xf numFmtId="0" fontId="9" fillId="7" borderId="122" xfId="0" applyFont="1" applyFill="1" applyBorder="1" applyAlignment="1">
      <alignment horizontal="center" vertical="center" shrinkToFit="1"/>
    </xf>
    <xf numFmtId="0" fontId="22" fillId="0" borderId="108" xfId="0" applyFont="1" applyBorder="1" applyAlignment="1" applyProtection="1">
      <alignment horizontal="center"/>
      <protection locked="0"/>
    </xf>
    <xf numFmtId="0" fontId="12" fillId="0" borderId="0" xfId="0" applyFont="1" applyAlignment="1">
      <alignment horizontal="left" vertical="center" shrinkToFit="1"/>
    </xf>
    <xf numFmtId="0" fontId="12" fillId="0" borderId="43" xfId="0" applyFont="1" applyBorder="1" applyAlignment="1">
      <alignment horizontal="center" vertical="center" wrapText="1" shrinkToFit="1"/>
    </xf>
    <xf numFmtId="0" fontId="12" fillId="0" borderId="130" xfId="0" applyFont="1" applyBorder="1" applyAlignment="1">
      <alignment horizontal="center" vertical="center" shrinkToFit="1"/>
    </xf>
    <xf numFmtId="0" fontId="18" fillId="0" borderId="52" xfId="0" applyFont="1" applyBorder="1" applyAlignment="1">
      <alignment horizontal="center" vertical="center" shrinkToFit="1"/>
    </xf>
    <xf numFmtId="0" fontId="18" fillId="0" borderId="21" xfId="0" applyFont="1" applyBorder="1" applyAlignment="1">
      <alignment horizontal="center" vertical="center" shrinkToFit="1"/>
    </xf>
    <xf numFmtId="0" fontId="10" fillId="2" borderId="24" xfId="0" applyFont="1" applyFill="1" applyBorder="1" applyAlignment="1" applyProtection="1">
      <alignment horizontal="center" vertical="center" shrinkToFit="1"/>
      <protection locked="0"/>
    </xf>
    <xf numFmtId="0" fontId="12" fillId="0" borderId="63" xfId="0" applyFont="1" applyBorder="1" applyAlignment="1">
      <alignment horizontal="center" vertical="center"/>
    </xf>
    <xf numFmtId="0" fontId="12" fillId="0" borderId="138" xfId="0" applyFont="1" applyBorder="1" applyAlignment="1">
      <alignment horizontal="center" vertical="center"/>
    </xf>
    <xf numFmtId="0" fontId="13" fillId="0" borderId="91" xfId="0" applyFont="1" applyBorder="1" applyAlignment="1">
      <alignment horizontal="distributed" vertical="center"/>
    </xf>
    <xf numFmtId="0" fontId="13" fillId="0" borderId="103" xfId="0" applyFont="1" applyBorder="1" applyAlignment="1">
      <alignment horizontal="distributed" vertical="center"/>
    </xf>
    <xf numFmtId="0" fontId="18" fillId="0" borderId="8" xfId="0" applyFont="1" applyBorder="1" applyAlignment="1">
      <alignment horizontal="center" vertical="center" wrapText="1" shrinkToFit="1"/>
    </xf>
    <xf numFmtId="0" fontId="18" fillId="0" borderId="4" xfId="0" applyFont="1" applyBorder="1" applyAlignment="1">
      <alignment horizontal="center" vertical="center" wrapText="1" shrinkToFit="1"/>
    </xf>
    <xf numFmtId="0" fontId="12" fillId="0" borderId="26" xfId="0" applyFont="1" applyBorder="1" applyAlignment="1">
      <alignment horizontal="left" shrinkToFit="1"/>
    </xf>
    <xf numFmtId="0" fontId="11" fillId="2" borderId="139" xfId="0" applyFont="1" applyFill="1" applyBorder="1" applyAlignment="1" applyProtection="1">
      <alignment horizontal="center" vertical="center" shrinkToFit="1"/>
      <protection locked="0"/>
    </xf>
    <xf numFmtId="0" fontId="11" fillId="2" borderId="98" xfId="0" applyFont="1" applyFill="1" applyBorder="1" applyAlignment="1" applyProtection="1">
      <alignment horizontal="center" vertical="center" shrinkToFit="1"/>
      <protection locked="0"/>
    </xf>
    <xf numFmtId="0" fontId="11" fillId="2" borderId="123" xfId="0" applyFont="1" applyFill="1" applyBorder="1" applyAlignment="1" applyProtection="1">
      <alignment horizontal="center" vertical="center" shrinkToFit="1"/>
      <protection locked="0"/>
    </xf>
    <xf numFmtId="0" fontId="12" fillId="0" borderId="64" xfId="0" applyFont="1" applyBorder="1" applyAlignment="1">
      <alignment horizontal="left" vertical="center"/>
    </xf>
    <xf numFmtId="0" fontId="12" fillId="0" borderId="63" xfId="0" applyFont="1" applyBorder="1" applyAlignment="1">
      <alignment horizontal="left" vertical="center"/>
    </xf>
    <xf numFmtId="0" fontId="17" fillId="0" borderId="123" xfId="0" applyFont="1" applyBorder="1" applyAlignment="1">
      <alignment horizontal="center" vertical="center" shrinkToFit="1"/>
    </xf>
    <xf numFmtId="0" fontId="12" fillId="0" borderId="0" xfId="0" applyFont="1" applyAlignment="1">
      <alignment vertical="top" shrinkToFit="1"/>
    </xf>
    <xf numFmtId="0" fontId="15" fillId="0" borderId="0" xfId="0" applyFont="1" applyAlignment="1">
      <alignment horizontal="right" shrinkToFit="1"/>
    </xf>
    <xf numFmtId="0" fontId="12" fillId="0" borderId="0" xfId="0" applyFont="1" applyAlignment="1">
      <alignment vertical="center" shrinkToFit="1"/>
    </xf>
    <xf numFmtId="0" fontId="14" fillId="0" borderId="0" xfId="0" applyFont="1" applyAlignment="1">
      <alignment horizontal="center" vertical="center" shrinkToFit="1"/>
    </xf>
    <xf numFmtId="0" fontId="16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2" fillId="0" borderId="27" xfId="0" applyFont="1" applyBorder="1"/>
    <xf numFmtId="0" fontId="18" fillId="0" borderId="52" xfId="0" applyFont="1" applyBorder="1" applyAlignment="1">
      <alignment horizontal="right" vertical="center" shrinkToFit="1"/>
    </xf>
    <xf numFmtId="0" fontId="18" fillId="0" borderId="21" xfId="0" applyFont="1" applyBorder="1" applyAlignment="1">
      <alignment horizontal="right" vertical="center" shrinkToFit="1"/>
    </xf>
    <xf numFmtId="177" fontId="12" fillId="0" borderId="131" xfId="0" applyNumberFormat="1" applyFont="1" applyBorder="1" applyAlignment="1" applyProtection="1">
      <alignment horizontal="center" vertical="center" shrinkToFit="1"/>
      <protection locked="0"/>
    </xf>
    <xf numFmtId="177" fontId="12" fillId="0" borderId="132" xfId="0" applyNumberFormat="1" applyFont="1" applyBorder="1" applyAlignment="1" applyProtection="1">
      <alignment horizontal="center" vertical="center" shrinkToFit="1"/>
      <protection locked="0"/>
    </xf>
    <xf numFmtId="177" fontId="12" fillId="0" borderId="133" xfId="0" applyNumberFormat="1" applyFont="1" applyBorder="1" applyAlignment="1" applyProtection="1">
      <alignment horizontal="center" vertical="center" shrinkToFit="1"/>
      <protection locked="0"/>
    </xf>
    <xf numFmtId="0" fontId="12" fillId="0" borderId="73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177" fontId="12" fillId="0" borderId="134" xfId="0" applyNumberFormat="1" applyFont="1" applyBorder="1" applyAlignment="1" applyProtection="1">
      <alignment horizontal="center" vertical="center" shrinkToFit="1"/>
      <protection locked="0"/>
    </xf>
    <xf numFmtId="177" fontId="12" fillId="0" borderId="135" xfId="0" applyNumberFormat="1" applyFont="1" applyBorder="1" applyAlignment="1" applyProtection="1">
      <alignment horizontal="center" vertical="center" shrinkToFit="1"/>
      <protection locked="0"/>
    </xf>
    <xf numFmtId="0" fontId="12" fillId="0" borderId="136" xfId="0" applyFont="1" applyBorder="1" applyAlignment="1">
      <alignment horizontal="center" vertical="center" shrinkToFit="1"/>
    </xf>
    <xf numFmtId="0" fontId="12" fillId="0" borderId="137" xfId="0" applyFont="1" applyBorder="1" applyAlignment="1">
      <alignment horizontal="center" vertical="center" shrinkToFit="1"/>
    </xf>
    <xf numFmtId="0" fontId="12" fillId="0" borderId="43" xfId="0" applyFont="1" applyBorder="1" applyAlignment="1">
      <alignment horizontal="center" vertical="center" shrinkToFit="1"/>
    </xf>
    <xf numFmtId="0" fontId="12" fillId="0" borderId="26" xfId="0" applyFont="1" applyBorder="1" applyAlignment="1">
      <alignment shrinkToFit="1"/>
    </xf>
    <xf numFmtId="0" fontId="9" fillId="3" borderId="26" xfId="0" applyFont="1" applyFill="1" applyBorder="1" applyAlignment="1" applyProtection="1">
      <alignment horizontal="center" shrinkToFit="1"/>
      <protection locked="0"/>
    </xf>
    <xf numFmtId="0" fontId="12" fillId="5" borderId="0" xfId="0" applyFont="1" applyFill="1" applyAlignment="1">
      <alignment horizontal="center"/>
    </xf>
    <xf numFmtId="0" fontId="17" fillId="0" borderId="91" xfId="0" applyFont="1" applyBorder="1" applyAlignment="1">
      <alignment horizontal="center"/>
    </xf>
    <xf numFmtId="0" fontId="17" fillId="0" borderId="98" xfId="0" applyFont="1" applyBorder="1" applyAlignment="1">
      <alignment horizontal="center"/>
    </xf>
    <xf numFmtId="182" fontId="12" fillId="5" borderId="0" xfId="0" applyNumberFormat="1" applyFont="1" applyFill="1" applyAlignment="1">
      <alignment horizontal="center"/>
    </xf>
  </cellXfs>
  <cellStyles count="4">
    <cellStyle name="通貨" xfId="1" builtinId="7"/>
    <cellStyle name="標準" xfId="0" builtinId="0"/>
    <cellStyle name="標準 2" xfId="2" xr:uid="{00000000-0005-0000-0000-000002000000}"/>
    <cellStyle name="標準 3" xfId="3" xr:uid="{00000000-0005-0000-0000-000003000000}"/>
  </cellStyles>
  <dxfs count="12">
    <dxf>
      <fill>
        <patternFill patternType="none">
          <bgColor indexed="6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  <border>
        <bottom/>
      </border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none">
          <bgColor indexed="65"/>
        </patternFill>
      </fill>
    </dxf>
    <dxf>
      <fill>
        <patternFill patternType="solid">
          <bgColor rgb="FFFFFF00"/>
        </patternFill>
      </fill>
    </dxf>
    <dxf>
      <fill>
        <patternFill>
          <bgColor rgb="FFFF0000"/>
        </patternFill>
      </fill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39781</xdr:rowOff>
    </xdr:from>
    <xdr:to>
      <xdr:col>31</xdr:col>
      <xdr:colOff>933450</xdr:colOff>
      <xdr:row>0</xdr:row>
      <xdr:rowOff>790575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5726" y="39781"/>
          <a:ext cx="8286749" cy="750794"/>
        </a:xfrm>
        <a:prstGeom prst="roundRect">
          <a:avLst>
            <a:gd name="adj" fmla="val 32143"/>
          </a:avLst>
        </a:prstGeom>
        <a:solidFill>
          <a:schemeClr val="tx1"/>
        </a:solidFill>
        <a:ln w="28575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400" b="1">
              <a:solidFill>
                <a:schemeClr val="bg1"/>
              </a:solidFill>
            </a:rPr>
            <a:t>各シートの</a:t>
          </a:r>
          <a:r>
            <a:rPr kumimoji="1" lang="ja-JP" altLang="en-US" sz="1600" b="1">
              <a:solidFill>
                <a:srgbClr val="FFFF00"/>
              </a:solidFill>
            </a:rPr>
            <a:t>■</a:t>
          </a:r>
          <a:r>
            <a:rPr kumimoji="1" lang="ja-JP" altLang="en-US" sz="1400" b="1">
              <a:solidFill>
                <a:schemeClr val="bg1"/>
              </a:solidFill>
            </a:rPr>
            <a:t>部分を必ず入力のうえ、メール送信してください。</a:t>
          </a:r>
          <a:endParaRPr kumimoji="1" lang="en-US" altLang="ja-JP" sz="1400" b="1">
            <a:solidFill>
              <a:schemeClr val="bg1"/>
            </a:solidFill>
          </a:endParaRPr>
        </a:p>
        <a:p>
          <a:pPr algn="ctr"/>
          <a:r>
            <a:rPr kumimoji="1" lang="en-US" altLang="ja-JP" sz="1400" b="1">
              <a:solidFill>
                <a:schemeClr val="bg1"/>
              </a:solidFill>
            </a:rPr>
            <a:t>【</a:t>
          </a:r>
          <a:r>
            <a:rPr kumimoji="1" lang="ja-JP" altLang="en-US" sz="1400" b="1">
              <a:solidFill>
                <a:schemeClr val="bg1"/>
              </a:solidFill>
            </a:rPr>
            <a:t>メールアドレス：</a:t>
          </a:r>
          <a:r>
            <a:rPr kumimoji="1" lang="en-US" altLang="ja-JP" sz="1400" b="1">
              <a:solidFill>
                <a:schemeClr val="accent6">
                  <a:lumMod val="75000"/>
                </a:schemeClr>
              </a:solidFill>
            </a:rPr>
            <a:t>sat@tokamachi-ski.net</a:t>
          </a:r>
          <a:r>
            <a:rPr kumimoji="1" lang="en-US" altLang="ja-JP" sz="1400" b="1">
              <a:solidFill>
                <a:schemeClr val="bg1"/>
              </a:solidFill>
            </a:rPr>
            <a:t>】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47</xdr:row>
          <xdr:rowOff>85725</xdr:rowOff>
        </xdr:from>
        <xdr:to>
          <xdr:col>31</xdr:col>
          <xdr:colOff>866775</xdr:colOff>
          <xdr:row>58</xdr:row>
          <xdr:rowOff>47625</xdr:rowOff>
        </xdr:to>
        <xdr:pic>
          <xdr:nvPicPr>
            <xdr:cNvPr id="1211" name="図 5">
              <a:extLst>
                <a:ext uri="{FF2B5EF4-FFF2-40B4-BE49-F238E27FC236}">
                  <a16:creationId xmlns:a16="http://schemas.microsoft.com/office/drawing/2014/main" id="{00000000-0008-0000-0000-0000BB04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参加料表示" spid="_x0000_s1234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600075" y="11591925"/>
              <a:ext cx="7705725" cy="300037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oneCellAnchor>
    <xdr:from>
      <xdr:col>32</xdr:col>
      <xdr:colOff>180975</xdr:colOff>
      <xdr:row>7</xdr:row>
      <xdr:rowOff>217988</xdr:rowOff>
    </xdr:from>
    <xdr:ext cx="2209800" cy="1030873"/>
    <xdr:sp macro="" textlink="">
      <xdr:nvSpPr>
        <xdr:cNvPr id="2" name="下矢印吹き出し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667750" y="3046913"/>
          <a:ext cx="2209800" cy="1030873"/>
        </a:xfrm>
        <a:prstGeom prst="downArrowCallout">
          <a:avLst>
            <a:gd name="adj1" fmla="val 19506"/>
            <a:gd name="adj2" fmla="val 25000"/>
            <a:gd name="adj3" fmla="val 26099"/>
            <a:gd name="adj4" fmla="val 47395"/>
          </a:avLst>
        </a:prstGeom>
        <a:solidFill>
          <a:srgbClr val="FFC000"/>
        </a:solidFill>
        <a:ln>
          <a:solidFill>
            <a:schemeClr val="bg1"/>
          </a:solidFill>
          <a:prstDash val="lg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AutoFit/>
        </a:bodyPr>
        <a:lstStyle/>
        <a:p>
          <a:pPr algn="ctr">
            <a:lnSpc>
              <a:spcPts val="1500"/>
            </a:lnSpc>
          </a:pPr>
          <a:r>
            <a:rPr kumimoji="1" lang="ja-JP" altLang="en-US" sz="1200" b="1">
              <a:solidFill>
                <a:sysClr val="windowText" lastClr="000000"/>
              </a:solidFill>
            </a:rPr>
            <a:t>下部にも入力項目があります。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200" b="1">
              <a:solidFill>
                <a:sysClr val="windowText" lastClr="000000"/>
              </a:solidFill>
            </a:rPr>
            <a:t>漏れなく入力願います。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323849</xdr:colOff>
      <xdr:row>6</xdr:row>
      <xdr:rowOff>361950</xdr:rowOff>
    </xdr:from>
    <xdr:to>
      <xdr:col>24</xdr:col>
      <xdr:colOff>361950</xdr:colOff>
      <xdr:row>10</xdr:row>
      <xdr:rowOff>85725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210424" y="2581275"/>
          <a:ext cx="2095501" cy="990600"/>
        </a:xfrm>
        <a:prstGeom prst="wedgeRoundRectCallout">
          <a:avLst>
            <a:gd name="adj1" fmla="val -63933"/>
            <a:gd name="adj2" fmla="val 85731"/>
            <a:gd name="adj3" fmla="val 16667"/>
          </a:avLst>
        </a:prstGeom>
        <a:solidFill>
          <a:srgbClr val="FF0000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400"/>
            </a:lnSpc>
          </a:pPr>
          <a:r>
            <a:rPr kumimoji="1" lang="ja-JP" altLang="en-US" sz="1200" b="0"/>
            <a:t>宿泊・食事等の希望について、該当する箇所に</a:t>
          </a:r>
          <a:r>
            <a:rPr kumimoji="1" lang="ja-JP" altLang="en-US" sz="1200" b="1" u="sng"/>
            <a:t>人数</a:t>
          </a:r>
          <a:r>
            <a:rPr kumimoji="1" lang="ja-JP" altLang="en-US" sz="1200" b="0"/>
            <a:t>を入力してください。</a:t>
          </a:r>
        </a:p>
      </xdr:txBody>
    </xdr:sp>
    <xdr:clientData fPrintsWithSheet="0"/>
  </xdr:twoCellAnchor>
  <xdr:twoCellAnchor>
    <xdr:from>
      <xdr:col>21</xdr:col>
      <xdr:colOff>323849</xdr:colOff>
      <xdr:row>25</xdr:row>
      <xdr:rowOff>9524</xdr:rowOff>
    </xdr:from>
    <xdr:to>
      <xdr:col>24</xdr:col>
      <xdr:colOff>361950</xdr:colOff>
      <xdr:row>28</xdr:row>
      <xdr:rowOff>19049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7210424" y="7734299"/>
          <a:ext cx="2095501" cy="695325"/>
        </a:xfrm>
        <a:prstGeom prst="wedgeRoundRectCallout">
          <a:avLst>
            <a:gd name="adj1" fmla="val -63933"/>
            <a:gd name="adj2" fmla="val 85731"/>
            <a:gd name="adj3" fmla="val 16667"/>
          </a:avLst>
        </a:prstGeom>
        <a:solidFill>
          <a:srgbClr val="FF0000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400"/>
            </a:lnSpc>
          </a:pPr>
          <a:r>
            <a:rPr kumimoji="1" lang="ja-JP" altLang="en-US" sz="1200" b="0"/>
            <a:t>希望する旅館等があれば、入力してください。</a:t>
          </a:r>
        </a:p>
      </xdr:txBody>
    </xdr:sp>
    <xdr:clientData fPrintsWithSheet="0"/>
  </xdr:twoCellAnchor>
  <xdr:twoCellAnchor>
    <xdr:from>
      <xdr:col>21</xdr:col>
      <xdr:colOff>447674</xdr:colOff>
      <xdr:row>29</xdr:row>
      <xdr:rowOff>257174</xdr:rowOff>
    </xdr:from>
    <xdr:to>
      <xdr:col>25</xdr:col>
      <xdr:colOff>0</xdr:colOff>
      <xdr:row>31</xdr:row>
      <xdr:rowOff>247649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7334249" y="8896349"/>
          <a:ext cx="2295526" cy="695325"/>
        </a:xfrm>
        <a:prstGeom prst="wedgeRoundRectCallout">
          <a:avLst>
            <a:gd name="adj1" fmla="val -93875"/>
            <a:gd name="adj2" fmla="val 58334"/>
            <a:gd name="adj3" fmla="val 16667"/>
          </a:avLst>
        </a:prstGeom>
        <a:solidFill>
          <a:srgbClr val="FF0000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400"/>
            </a:lnSpc>
          </a:pPr>
          <a:r>
            <a:rPr kumimoji="1" lang="ja-JP" altLang="en-US" sz="1200" b="0"/>
            <a:t>予定で結構ですので、該当する箇所を入力してくだい。</a:t>
          </a:r>
        </a:p>
      </xdr:txBody>
    </xdr:sp>
    <xdr:clientData fPrintsWithSheet="0"/>
  </xdr:twoCellAnchor>
  <xdr:twoCellAnchor>
    <xdr:from>
      <xdr:col>1</xdr:col>
      <xdr:colOff>9525</xdr:colOff>
      <xdr:row>8</xdr:row>
      <xdr:rowOff>19050</xdr:rowOff>
    </xdr:from>
    <xdr:to>
      <xdr:col>1</xdr:col>
      <xdr:colOff>657225</xdr:colOff>
      <xdr:row>9</xdr:row>
      <xdr:rowOff>276225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800100" y="3190875"/>
          <a:ext cx="647700" cy="5334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</xdr:row>
          <xdr:rowOff>333375</xdr:rowOff>
        </xdr:from>
        <xdr:to>
          <xdr:col>21</xdr:col>
          <xdr:colOff>0</xdr:colOff>
          <xdr:row>7</xdr:row>
          <xdr:rowOff>28575</xdr:rowOff>
        </xdr:to>
        <xdr:pic>
          <xdr:nvPicPr>
            <xdr:cNvPr id="3365" name="図 5">
              <a:extLst>
                <a:ext uri="{FF2B5EF4-FFF2-40B4-BE49-F238E27FC236}">
                  <a16:creationId xmlns:a16="http://schemas.microsoft.com/office/drawing/2014/main" id="{00000000-0008-0000-0100-0000250D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競技申込書!$A$2:$AF$9" spid="_x0000_s338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9050" y="609600"/>
              <a:ext cx="6867525" cy="22860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190500</xdr:colOff>
          <xdr:row>1</xdr:row>
          <xdr:rowOff>9525</xdr:rowOff>
        </xdr:from>
        <xdr:to>
          <xdr:col>21</xdr:col>
          <xdr:colOff>19050</xdr:colOff>
          <xdr:row>1</xdr:row>
          <xdr:rowOff>295275</xdr:rowOff>
        </xdr:to>
        <xdr:pic>
          <xdr:nvPicPr>
            <xdr:cNvPr id="3366" name="図 7">
              <a:extLst>
                <a:ext uri="{FF2B5EF4-FFF2-40B4-BE49-F238E27FC236}">
                  <a16:creationId xmlns:a16="http://schemas.microsoft.com/office/drawing/2014/main" id="{00000000-0008-0000-0100-0000260D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競技申込書!$AE$11" spid="_x0000_s3390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4791075" y="285750"/>
              <a:ext cx="2114550" cy="2857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BK132"/>
  <sheetViews>
    <sheetView showGridLines="0" showZeros="0" tabSelected="1" view="pageBreakPreview" zoomScale="85" zoomScaleNormal="100" zoomScaleSheetLayoutView="85" workbookViewId="0">
      <selection activeCell="E4" sqref="E4:AF4"/>
    </sheetView>
  </sheetViews>
  <sheetFormatPr defaultRowHeight="18.75" customHeight="1"/>
  <cols>
    <col min="1" max="1" width="3.75" style="22" customWidth="1"/>
    <col min="2" max="2" width="12.5" style="22" bestFit="1" customWidth="1"/>
    <col min="3" max="4" width="5.625" style="45" hidden="1" customWidth="1"/>
    <col min="5" max="5" width="18.75" style="22" customWidth="1"/>
    <col min="6" max="6" width="5.625" style="45" hidden="1" customWidth="1"/>
    <col min="7" max="7" width="11" style="45" hidden="1" customWidth="1"/>
    <col min="8" max="15" width="5.625" style="45" hidden="1" customWidth="1"/>
    <col min="16" max="16" width="14.5" style="45" hidden="1" customWidth="1"/>
    <col min="17" max="18" width="5.625" style="45" hidden="1" customWidth="1"/>
    <col min="19" max="19" width="18.875" style="22" customWidth="1"/>
    <col min="20" max="20" width="5.625" style="22" hidden="1" customWidth="1"/>
    <col min="21" max="21" width="7.5" style="22" customWidth="1"/>
    <col min="22" max="28" width="5.625" style="45" hidden="1" customWidth="1"/>
    <col min="29" max="30" width="7.5" style="22" customWidth="1"/>
    <col min="31" max="31" width="21.25" style="22" customWidth="1"/>
    <col min="32" max="32" width="13.75" style="22" customWidth="1"/>
    <col min="33" max="34" width="5.875" style="22" customWidth="1"/>
    <col min="35" max="35" width="8.75" style="22" bestFit="1" customWidth="1"/>
    <col min="36" max="36" width="7" style="22" bestFit="1" customWidth="1"/>
    <col min="37" max="42" width="5.875" style="22" customWidth="1"/>
    <col min="43" max="43" width="8.875" style="22" customWidth="1"/>
    <col min="44" max="44" width="8.5" style="22" customWidth="1"/>
    <col min="45" max="16384" width="9" style="22"/>
  </cols>
  <sheetData>
    <row r="1" spans="1:52" ht="63.75" customHeight="1">
      <c r="C1" s="44"/>
      <c r="D1" s="44"/>
      <c r="F1" s="44"/>
      <c r="H1" s="44"/>
      <c r="I1" s="44"/>
      <c r="J1" s="44"/>
      <c r="K1" s="44"/>
      <c r="L1" s="44"/>
      <c r="M1" s="44"/>
      <c r="N1" s="44"/>
      <c r="O1" s="44"/>
      <c r="Q1" s="44"/>
      <c r="R1" s="44"/>
      <c r="V1" s="44"/>
      <c r="AZ1" s="23" t="s">
        <v>225</v>
      </c>
    </row>
    <row r="2" spans="1:52" s="23" customFormat="1" ht="21" customHeight="1" thickBot="1">
      <c r="A2" s="212" t="s">
        <v>64</v>
      </c>
      <c r="B2" s="213"/>
      <c r="C2" s="24"/>
      <c r="D2" s="24"/>
      <c r="E2" s="154">
        <v>35</v>
      </c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206" t="s">
        <v>212</v>
      </c>
      <c r="T2" s="206"/>
      <c r="U2" s="206"/>
      <c r="V2" s="206"/>
      <c r="W2" s="206"/>
      <c r="X2" s="206"/>
      <c r="Y2" s="206"/>
      <c r="Z2" s="206"/>
      <c r="AA2" s="206"/>
      <c r="AB2" s="206"/>
      <c r="AC2" s="206"/>
      <c r="AD2" s="206"/>
      <c r="AE2" s="206" t="str">
        <f ca="1">IF(S2=参加料計算!F1,"(クロスカントリー競技)",IF(S2=参加料計算!K1,CONCATENATE("(SAJ公認 ",YEAR(TODAY())," KARHU‐CUP)"),""))</f>
        <v/>
      </c>
      <c r="AF2" s="207"/>
      <c r="AH2" s="171" t="s">
        <v>211</v>
      </c>
      <c r="AZ2" s="23" t="s">
        <v>223</v>
      </c>
    </row>
    <row r="3" spans="1:52" s="23" customFormat="1" ht="18" customHeight="1" thickTop="1">
      <c r="A3" s="181" t="s">
        <v>63</v>
      </c>
      <c r="B3" s="40" t="s">
        <v>48</v>
      </c>
      <c r="C3" s="46"/>
      <c r="D3" s="46"/>
      <c r="E3" s="217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8"/>
      <c r="W3" s="218"/>
      <c r="X3" s="218"/>
      <c r="Y3" s="218"/>
      <c r="Z3" s="218"/>
      <c r="AA3" s="218"/>
      <c r="AB3" s="218"/>
      <c r="AC3" s="218"/>
      <c r="AD3" s="218"/>
      <c r="AE3" s="218"/>
      <c r="AF3" s="219"/>
      <c r="AZ3" s="23" t="s">
        <v>221</v>
      </c>
    </row>
    <row r="4" spans="1:52" s="23" customFormat="1" ht="24" customHeight="1" thickBot="1">
      <c r="A4" s="182"/>
      <c r="B4" s="41" t="s">
        <v>19</v>
      </c>
      <c r="C4" s="47"/>
      <c r="D4" s="47"/>
      <c r="E4" s="220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1"/>
      <c r="AB4" s="221"/>
      <c r="AC4" s="221"/>
      <c r="AD4" s="221"/>
      <c r="AE4" s="221"/>
      <c r="AF4" s="222"/>
      <c r="AZ4" s="23" t="s">
        <v>216</v>
      </c>
    </row>
    <row r="5" spans="1:52" s="23" customFormat="1" ht="24" customHeight="1" thickTop="1">
      <c r="A5" s="182"/>
      <c r="B5" s="36" t="s">
        <v>18</v>
      </c>
      <c r="C5" s="45"/>
      <c r="D5" s="45"/>
      <c r="E5" s="33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77"/>
      <c r="T5" s="178"/>
      <c r="U5" s="223"/>
      <c r="V5" s="223"/>
      <c r="W5" s="223"/>
      <c r="X5" s="223"/>
      <c r="Y5" s="223"/>
      <c r="Z5" s="223"/>
      <c r="AA5" s="223"/>
      <c r="AB5" s="223"/>
      <c r="AC5" s="223"/>
      <c r="AD5" s="223"/>
      <c r="AE5" s="223"/>
      <c r="AF5" s="224"/>
      <c r="AZ5" s="23" t="s">
        <v>226</v>
      </c>
    </row>
    <row r="6" spans="1:52" s="23" customFormat="1" ht="24" customHeight="1">
      <c r="A6" s="182"/>
      <c r="B6" s="37" t="s">
        <v>17</v>
      </c>
      <c r="C6" s="45"/>
      <c r="D6" s="45"/>
      <c r="E6" s="25" t="s">
        <v>21</v>
      </c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225"/>
      <c r="T6" s="225"/>
      <c r="U6" s="225"/>
      <c r="V6" s="225"/>
      <c r="W6" s="225"/>
      <c r="X6" s="225"/>
      <c r="Y6" s="225"/>
      <c r="Z6" s="225"/>
      <c r="AA6" s="225"/>
      <c r="AB6" s="225"/>
      <c r="AC6" s="225"/>
      <c r="AD6" s="26" t="s">
        <v>22</v>
      </c>
      <c r="AE6" s="208"/>
      <c r="AF6" s="209"/>
      <c r="AZ6" s="23" t="s">
        <v>224</v>
      </c>
    </row>
    <row r="7" spans="1:52" s="23" customFormat="1" ht="24" customHeight="1">
      <c r="A7" s="181" t="s">
        <v>113</v>
      </c>
      <c r="B7" s="38" t="s">
        <v>20</v>
      </c>
      <c r="C7" s="45"/>
      <c r="D7" s="45"/>
      <c r="E7" s="210"/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  <c r="AB7" s="210"/>
      <c r="AC7" s="210"/>
      <c r="AD7" s="210"/>
      <c r="AE7" s="210"/>
      <c r="AF7" s="211"/>
      <c r="AZ7" s="22" t="s">
        <v>219</v>
      </c>
    </row>
    <row r="8" spans="1:52" s="23" customFormat="1" ht="24" customHeight="1">
      <c r="A8" s="182"/>
      <c r="B8" s="39" t="s">
        <v>18</v>
      </c>
      <c r="C8" s="45"/>
      <c r="D8" s="45"/>
      <c r="E8" s="33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77"/>
      <c r="T8" s="178"/>
      <c r="U8" s="214"/>
      <c r="V8" s="214"/>
      <c r="W8" s="214"/>
      <c r="X8" s="214"/>
      <c r="Y8" s="214"/>
      <c r="Z8" s="214"/>
      <c r="AA8" s="214"/>
      <c r="AB8" s="214"/>
      <c r="AC8" s="214"/>
      <c r="AD8" s="214"/>
      <c r="AE8" s="214"/>
      <c r="AF8" s="215"/>
      <c r="AZ8" s="31" t="s">
        <v>217</v>
      </c>
    </row>
    <row r="9" spans="1:52" s="23" customFormat="1" ht="24" customHeight="1">
      <c r="A9" s="183"/>
      <c r="B9" s="156" t="s">
        <v>17</v>
      </c>
      <c r="C9" s="157"/>
      <c r="D9" s="157"/>
      <c r="E9" s="158" t="s">
        <v>16</v>
      </c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216"/>
      <c r="T9" s="216"/>
      <c r="U9" s="216"/>
      <c r="V9" s="170"/>
      <c r="W9" s="170"/>
      <c r="X9" s="170"/>
      <c r="Y9" s="170"/>
      <c r="Z9" s="170"/>
      <c r="AA9" s="170"/>
      <c r="AB9" s="170"/>
      <c r="AC9" s="174" t="s">
        <v>222</v>
      </c>
      <c r="AD9" s="191"/>
      <c r="AE9" s="191"/>
      <c r="AF9" s="192"/>
      <c r="AZ9" s="22"/>
    </row>
    <row r="10" spans="1:52" s="23" customFormat="1" ht="7.5" customHeight="1">
      <c r="C10" s="45"/>
      <c r="D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V10" s="45"/>
      <c r="W10" s="45"/>
      <c r="X10" s="45"/>
      <c r="Y10" s="45"/>
      <c r="Z10" s="45"/>
      <c r="AA10" s="45"/>
      <c r="AB10" s="45"/>
      <c r="AG10" s="22"/>
      <c r="AH10" s="22"/>
      <c r="AI10" s="22"/>
      <c r="AZ10" s="22"/>
    </row>
    <row r="11" spans="1:52" ht="15" customHeight="1">
      <c r="A11" s="184" t="s">
        <v>116</v>
      </c>
      <c r="B11" s="184"/>
      <c r="C11" s="184"/>
      <c r="D11" s="184"/>
      <c r="E11" s="184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V11" s="22"/>
      <c r="W11" s="22"/>
      <c r="X11" s="22"/>
      <c r="Y11" s="22"/>
      <c r="Z11" s="22"/>
      <c r="AA11" s="22"/>
      <c r="AB11" s="22"/>
      <c r="AE11" s="189"/>
      <c r="AF11" s="189"/>
      <c r="AG11" s="28"/>
      <c r="AH11" s="28"/>
      <c r="AI11" s="28"/>
      <c r="AZ11" s="29"/>
    </row>
    <row r="12" spans="1:52" ht="7.5" customHeight="1">
      <c r="A12" s="29"/>
      <c r="B12" s="29"/>
      <c r="E12" s="29"/>
      <c r="S12" s="31"/>
      <c r="T12" s="31"/>
      <c r="U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</row>
    <row r="13" spans="1:52" s="29" customFormat="1" ht="24.75" thickBot="1">
      <c r="A13" s="110"/>
      <c r="B13" s="111" t="s">
        <v>114</v>
      </c>
      <c r="C13" s="103"/>
      <c r="D13" s="103"/>
      <c r="E13" s="104" t="s">
        <v>0</v>
      </c>
      <c r="F13" s="103"/>
      <c r="G13" s="105" t="s">
        <v>59</v>
      </c>
      <c r="H13" s="106"/>
      <c r="I13" s="106"/>
      <c r="J13" s="106"/>
      <c r="K13" s="106"/>
      <c r="L13" s="106"/>
      <c r="M13" s="106"/>
      <c r="N13" s="106"/>
      <c r="O13" s="106"/>
      <c r="P13" s="105" t="s">
        <v>58</v>
      </c>
      <c r="Q13" s="103"/>
      <c r="R13" s="103"/>
      <c r="S13" s="107" t="s">
        <v>49</v>
      </c>
      <c r="T13" s="108"/>
      <c r="U13" s="114" t="s">
        <v>60</v>
      </c>
      <c r="V13" s="115"/>
      <c r="W13" s="115"/>
      <c r="X13" s="115"/>
      <c r="Y13" s="115"/>
      <c r="Z13" s="115"/>
      <c r="AA13" s="115"/>
      <c r="AB13" s="115"/>
      <c r="AC13" s="116" t="s">
        <v>50</v>
      </c>
      <c r="AD13" s="109" t="s">
        <v>61</v>
      </c>
      <c r="AE13" s="109" t="s">
        <v>62</v>
      </c>
      <c r="AF13" s="112" t="s">
        <v>24</v>
      </c>
      <c r="AZ13" s="22"/>
    </row>
    <row r="14" spans="1:52" ht="18" customHeight="1" thickTop="1">
      <c r="A14" s="29">
        <v>1</v>
      </c>
      <c r="B14" s="172"/>
      <c r="C14" s="91"/>
      <c r="D14" s="91"/>
      <c r="E14" s="92"/>
      <c r="F14" s="91"/>
      <c r="G14" s="91">
        <f>$S$5</f>
        <v>0</v>
      </c>
      <c r="H14" s="91"/>
      <c r="I14" s="91"/>
      <c r="J14" s="91"/>
      <c r="K14" s="91"/>
      <c r="L14" s="91"/>
      <c r="M14" s="91"/>
      <c r="N14" s="91"/>
      <c r="O14" s="91"/>
      <c r="P14" s="91">
        <f>$E$4</f>
        <v>0</v>
      </c>
      <c r="Q14" s="91"/>
      <c r="R14" s="91"/>
      <c r="S14" s="93"/>
      <c r="T14" s="94"/>
      <c r="U14" s="94"/>
      <c r="V14" s="91"/>
      <c r="W14" s="91"/>
      <c r="X14" s="91"/>
      <c r="Y14" s="91"/>
      <c r="Z14" s="91"/>
      <c r="AA14" s="91"/>
      <c r="AB14" s="91"/>
      <c r="AC14" s="95"/>
      <c r="AD14" s="96"/>
      <c r="AE14" s="96"/>
      <c r="AF14" s="96"/>
    </row>
    <row r="15" spans="1:52" ht="18" customHeight="1">
      <c r="A15" s="29">
        <v>2</v>
      </c>
      <c r="B15" s="173"/>
      <c r="C15" s="97"/>
      <c r="D15" s="97"/>
      <c r="E15" s="98"/>
      <c r="F15" s="97"/>
      <c r="G15" s="97">
        <f t="shared" ref="G15:G43" si="0">$S$5</f>
        <v>0</v>
      </c>
      <c r="H15" s="97"/>
      <c r="I15" s="97"/>
      <c r="J15" s="97"/>
      <c r="K15" s="97"/>
      <c r="L15" s="97"/>
      <c r="M15" s="97"/>
      <c r="N15" s="97"/>
      <c r="O15" s="97"/>
      <c r="P15" s="97">
        <f t="shared" ref="P15:P43" si="1">$E$4</f>
        <v>0</v>
      </c>
      <c r="Q15" s="97"/>
      <c r="R15" s="97"/>
      <c r="S15" s="99"/>
      <c r="T15" s="100"/>
      <c r="U15" s="100"/>
      <c r="V15" s="97"/>
      <c r="W15" s="97"/>
      <c r="X15" s="97"/>
      <c r="Y15" s="97"/>
      <c r="Z15" s="97"/>
      <c r="AA15" s="97"/>
      <c r="AB15" s="97"/>
      <c r="AC15" s="101"/>
      <c r="AD15" s="102"/>
      <c r="AE15" s="102"/>
      <c r="AF15" s="102"/>
    </row>
    <row r="16" spans="1:52" ht="18" customHeight="1">
      <c r="A16" s="29">
        <v>3</v>
      </c>
      <c r="B16" s="173"/>
      <c r="C16" s="97"/>
      <c r="D16" s="97"/>
      <c r="E16" s="98"/>
      <c r="F16" s="97"/>
      <c r="G16" s="97">
        <f t="shared" si="0"/>
        <v>0</v>
      </c>
      <c r="H16" s="97"/>
      <c r="I16" s="97"/>
      <c r="J16" s="97"/>
      <c r="K16" s="97"/>
      <c r="L16" s="97"/>
      <c r="M16" s="97"/>
      <c r="N16" s="97"/>
      <c r="O16" s="97"/>
      <c r="P16" s="97">
        <f t="shared" si="1"/>
        <v>0</v>
      </c>
      <c r="Q16" s="97"/>
      <c r="R16" s="97"/>
      <c r="S16" s="99"/>
      <c r="T16" s="100"/>
      <c r="U16" s="100"/>
      <c r="V16" s="97"/>
      <c r="W16" s="97"/>
      <c r="X16" s="97"/>
      <c r="Y16" s="97"/>
      <c r="Z16" s="97"/>
      <c r="AA16" s="97"/>
      <c r="AB16" s="97"/>
      <c r="AC16" s="101"/>
      <c r="AD16" s="102"/>
      <c r="AE16" s="102"/>
      <c r="AF16" s="102"/>
    </row>
    <row r="17" spans="1:32" ht="18" customHeight="1">
      <c r="A17" s="29">
        <v>4</v>
      </c>
      <c r="B17" s="173"/>
      <c r="C17" s="97"/>
      <c r="D17" s="97"/>
      <c r="E17" s="98"/>
      <c r="F17" s="97"/>
      <c r="G17" s="97">
        <f t="shared" si="0"/>
        <v>0</v>
      </c>
      <c r="H17" s="97"/>
      <c r="I17" s="97"/>
      <c r="J17" s="97"/>
      <c r="K17" s="97"/>
      <c r="L17" s="97"/>
      <c r="M17" s="97"/>
      <c r="N17" s="97"/>
      <c r="O17" s="97"/>
      <c r="P17" s="97">
        <f t="shared" si="1"/>
        <v>0</v>
      </c>
      <c r="Q17" s="97"/>
      <c r="R17" s="97"/>
      <c r="S17" s="99"/>
      <c r="T17" s="100"/>
      <c r="U17" s="100"/>
      <c r="V17" s="97"/>
      <c r="W17" s="97"/>
      <c r="X17" s="97"/>
      <c r="Y17" s="97"/>
      <c r="Z17" s="97"/>
      <c r="AA17" s="97"/>
      <c r="AB17" s="97"/>
      <c r="AC17" s="101"/>
      <c r="AD17" s="102"/>
      <c r="AE17" s="102"/>
      <c r="AF17" s="102"/>
    </row>
    <row r="18" spans="1:32" ht="18" customHeight="1">
      <c r="A18" s="29">
        <v>5</v>
      </c>
      <c r="B18" s="173"/>
      <c r="C18" s="97"/>
      <c r="D18" s="97"/>
      <c r="E18" s="98"/>
      <c r="F18" s="97"/>
      <c r="G18" s="97">
        <f t="shared" si="0"/>
        <v>0</v>
      </c>
      <c r="H18" s="97"/>
      <c r="I18" s="97"/>
      <c r="J18" s="97"/>
      <c r="K18" s="97"/>
      <c r="L18" s="97"/>
      <c r="M18" s="97"/>
      <c r="N18" s="97"/>
      <c r="O18" s="97"/>
      <c r="P18" s="97">
        <f t="shared" si="1"/>
        <v>0</v>
      </c>
      <c r="Q18" s="97"/>
      <c r="R18" s="97"/>
      <c r="S18" s="99"/>
      <c r="T18" s="100"/>
      <c r="U18" s="100"/>
      <c r="V18" s="97"/>
      <c r="W18" s="97"/>
      <c r="X18" s="97"/>
      <c r="Y18" s="97"/>
      <c r="Z18" s="97"/>
      <c r="AA18" s="97"/>
      <c r="AB18" s="97"/>
      <c r="AC18" s="101"/>
      <c r="AD18" s="102"/>
      <c r="AE18" s="102"/>
      <c r="AF18" s="102"/>
    </row>
    <row r="19" spans="1:32" ht="18" customHeight="1">
      <c r="A19" s="29">
        <v>6</v>
      </c>
      <c r="B19" s="173"/>
      <c r="C19" s="97"/>
      <c r="D19" s="97"/>
      <c r="E19" s="98"/>
      <c r="F19" s="97"/>
      <c r="G19" s="97">
        <f t="shared" si="0"/>
        <v>0</v>
      </c>
      <c r="H19" s="97"/>
      <c r="I19" s="97"/>
      <c r="J19" s="97"/>
      <c r="K19" s="97"/>
      <c r="L19" s="97"/>
      <c r="M19" s="97"/>
      <c r="N19" s="97"/>
      <c r="O19" s="97"/>
      <c r="P19" s="97">
        <f t="shared" si="1"/>
        <v>0</v>
      </c>
      <c r="Q19" s="97"/>
      <c r="R19" s="97"/>
      <c r="S19" s="99"/>
      <c r="T19" s="100"/>
      <c r="U19" s="100"/>
      <c r="V19" s="97"/>
      <c r="W19" s="97"/>
      <c r="X19" s="97"/>
      <c r="Y19" s="97"/>
      <c r="Z19" s="97"/>
      <c r="AA19" s="97"/>
      <c r="AB19" s="97"/>
      <c r="AC19" s="101"/>
      <c r="AD19" s="102"/>
      <c r="AE19" s="102"/>
      <c r="AF19" s="102"/>
    </row>
    <row r="20" spans="1:32" ht="18" customHeight="1">
      <c r="A20" s="29">
        <v>7</v>
      </c>
      <c r="B20" s="173"/>
      <c r="C20" s="97"/>
      <c r="D20" s="97"/>
      <c r="E20" s="98"/>
      <c r="F20" s="97"/>
      <c r="G20" s="97">
        <f t="shared" si="0"/>
        <v>0</v>
      </c>
      <c r="H20" s="97"/>
      <c r="I20" s="97"/>
      <c r="J20" s="97"/>
      <c r="K20" s="97"/>
      <c r="L20" s="97"/>
      <c r="M20" s="97"/>
      <c r="N20" s="97"/>
      <c r="O20" s="97"/>
      <c r="P20" s="97">
        <f t="shared" si="1"/>
        <v>0</v>
      </c>
      <c r="Q20" s="97"/>
      <c r="R20" s="97"/>
      <c r="S20" s="99"/>
      <c r="T20" s="100"/>
      <c r="U20" s="100"/>
      <c r="V20" s="97"/>
      <c r="W20" s="97"/>
      <c r="X20" s="97"/>
      <c r="Y20" s="97"/>
      <c r="Z20" s="97"/>
      <c r="AA20" s="97"/>
      <c r="AB20" s="97"/>
      <c r="AC20" s="101"/>
      <c r="AD20" s="102"/>
      <c r="AE20" s="102"/>
      <c r="AF20" s="102"/>
    </row>
    <row r="21" spans="1:32" ht="18" customHeight="1">
      <c r="A21" s="29">
        <v>8</v>
      </c>
      <c r="B21" s="173"/>
      <c r="C21" s="97"/>
      <c r="D21" s="97"/>
      <c r="E21" s="98"/>
      <c r="F21" s="97"/>
      <c r="G21" s="97">
        <f t="shared" si="0"/>
        <v>0</v>
      </c>
      <c r="H21" s="97"/>
      <c r="I21" s="97"/>
      <c r="J21" s="97"/>
      <c r="K21" s="97"/>
      <c r="L21" s="97"/>
      <c r="M21" s="97"/>
      <c r="N21" s="97"/>
      <c r="O21" s="97"/>
      <c r="P21" s="97">
        <f t="shared" si="1"/>
        <v>0</v>
      </c>
      <c r="Q21" s="97"/>
      <c r="R21" s="97"/>
      <c r="S21" s="99"/>
      <c r="T21" s="100"/>
      <c r="U21" s="100"/>
      <c r="V21" s="97"/>
      <c r="W21" s="97"/>
      <c r="X21" s="97"/>
      <c r="Y21" s="97"/>
      <c r="Z21" s="97"/>
      <c r="AA21" s="97"/>
      <c r="AB21" s="97"/>
      <c r="AC21" s="101"/>
      <c r="AD21" s="102"/>
      <c r="AE21" s="102"/>
      <c r="AF21" s="102"/>
    </row>
    <row r="22" spans="1:32" ht="18" customHeight="1">
      <c r="A22" s="29">
        <v>9</v>
      </c>
      <c r="B22" s="173"/>
      <c r="C22" s="97"/>
      <c r="D22" s="97"/>
      <c r="E22" s="98"/>
      <c r="F22" s="97"/>
      <c r="G22" s="97">
        <f t="shared" si="0"/>
        <v>0</v>
      </c>
      <c r="H22" s="97"/>
      <c r="I22" s="97"/>
      <c r="J22" s="97"/>
      <c r="K22" s="97"/>
      <c r="L22" s="97"/>
      <c r="M22" s="97"/>
      <c r="N22" s="97"/>
      <c r="O22" s="97"/>
      <c r="P22" s="97">
        <f t="shared" si="1"/>
        <v>0</v>
      </c>
      <c r="Q22" s="97"/>
      <c r="R22" s="97"/>
      <c r="S22" s="99"/>
      <c r="T22" s="100"/>
      <c r="U22" s="100"/>
      <c r="V22" s="97"/>
      <c r="W22" s="97"/>
      <c r="X22" s="97"/>
      <c r="Y22" s="97"/>
      <c r="Z22" s="97"/>
      <c r="AA22" s="97"/>
      <c r="AB22" s="97"/>
      <c r="AC22" s="101"/>
      <c r="AD22" s="102"/>
      <c r="AE22" s="102"/>
      <c r="AF22" s="102"/>
    </row>
    <row r="23" spans="1:32" ht="18" customHeight="1">
      <c r="A23" s="29">
        <v>10</v>
      </c>
      <c r="B23" s="173"/>
      <c r="C23" s="97"/>
      <c r="D23" s="97"/>
      <c r="E23" s="98"/>
      <c r="F23" s="97"/>
      <c r="G23" s="97">
        <f t="shared" si="0"/>
        <v>0</v>
      </c>
      <c r="H23" s="97"/>
      <c r="I23" s="97"/>
      <c r="J23" s="97"/>
      <c r="K23" s="97"/>
      <c r="L23" s="97"/>
      <c r="M23" s="97"/>
      <c r="N23" s="97"/>
      <c r="O23" s="97"/>
      <c r="P23" s="97">
        <f t="shared" si="1"/>
        <v>0</v>
      </c>
      <c r="Q23" s="97"/>
      <c r="R23" s="97"/>
      <c r="S23" s="99"/>
      <c r="T23" s="100"/>
      <c r="U23" s="100"/>
      <c r="V23" s="97"/>
      <c r="W23" s="97"/>
      <c r="X23" s="97"/>
      <c r="Y23" s="97"/>
      <c r="Z23" s="97"/>
      <c r="AA23" s="97"/>
      <c r="AB23" s="97"/>
      <c r="AC23" s="101"/>
      <c r="AD23" s="102"/>
      <c r="AE23" s="102"/>
      <c r="AF23" s="102"/>
    </row>
    <row r="24" spans="1:32" ht="18" customHeight="1">
      <c r="A24" s="29">
        <v>11</v>
      </c>
      <c r="B24" s="173"/>
      <c r="C24" s="97"/>
      <c r="D24" s="97"/>
      <c r="E24" s="98"/>
      <c r="F24" s="97"/>
      <c r="G24" s="97">
        <f t="shared" si="0"/>
        <v>0</v>
      </c>
      <c r="H24" s="97"/>
      <c r="I24" s="97"/>
      <c r="J24" s="97"/>
      <c r="K24" s="97"/>
      <c r="L24" s="97"/>
      <c r="M24" s="97"/>
      <c r="N24" s="97"/>
      <c r="O24" s="97"/>
      <c r="P24" s="97">
        <f t="shared" si="1"/>
        <v>0</v>
      </c>
      <c r="Q24" s="97"/>
      <c r="R24" s="97"/>
      <c r="S24" s="99"/>
      <c r="T24" s="100"/>
      <c r="U24" s="100"/>
      <c r="V24" s="97"/>
      <c r="W24" s="97"/>
      <c r="X24" s="97"/>
      <c r="Y24" s="97"/>
      <c r="Z24" s="97"/>
      <c r="AA24" s="97"/>
      <c r="AB24" s="97"/>
      <c r="AC24" s="101"/>
      <c r="AD24" s="102"/>
      <c r="AE24" s="102"/>
      <c r="AF24" s="102"/>
    </row>
    <row r="25" spans="1:32" ht="18" customHeight="1">
      <c r="A25" s="29">
        <v>12</v>
      </c>
      <c r="B25" s="173"/>
      <c r="C25" s="97"/>
      <c r="D25" s="97"/>
      <c r="E25" s="98"/>
      <c r="F25" s="97"/>
      <c r="G25" s="97">
        <f t="shared" si="0"/>
        <v>0</v>
      </c>
      <c r="H25" s="97"/>
      <c r="I25" s="97"/>
      <c r="J25" s="97"/>
      <c r="K25" s="97"/>
      <c r="L25" s="97"/>
      <c r="M25" s="97"/>
      <c r="N25" s="97"/>
      <c r="O25" s="97"/>
      <c r="P25" s="97">
        <f t="shared" si="1"/>
        <v>0</v>
      </c>
      <c r="Q25" s="97"/>
      <c r="R25" s="97"/>
      <c r="S25" s="99"/>
      <c r="T25" s="100"/>
      <c r="U25" s="100"/>
      <c r="V25" s="97"/>
      <c r="W25" s="97"/>
      <c r="X25" s="97"/>
      <c r="Y25" s="97"/>
      <c r="Z25" s="97"/>
      <c r="AA25" s="97"/>
      <c r="AB25" s="97"/>
      <c r="AC25" s="101"/>
      <c r="AD25" s="102"/>
      <c r="AE25" s="102"/>
      <c r="AF25" s="102"/>
    </row>
    <row r="26" spans="1:32" ht="18" customHeight="1">
      <c r="A26" s="29">
        <v>13</v>
      </c>
      <c r="B26" s="173"/>
      <c r="C26" s="97"/>
      <c r="D26" s="97"/>
      <c r="E26" s="98"/>
      <c r="F26" s="97"/>
      <c r="G26" s="97">
        <f t="shared" si="0"/>
        <v>0</v>
      </c>
      <c r="H26" s="97"/>
      <c r="I26" s="97"/>
      <c r="J26" s="97"/>
      <c r="K26" s="97"/>
      <c r="L26" s="97"/>
      <c r="M26" s="97"/>
      <c r="N26" s="97"/>
      <c r="O26" s="97"/>
      <c r="P26" s="97">
        <f t="shared" si="1"/>
        <v>0</v>
      </c>
      <c r="Q26" s="97"/>
      <c r="R26" s="97"/>
      <c r="S26" s="99"/>
      <c r="T26" s="100"/>
      <c r="U26" s="100"/>
      <c r="V26" s="97"/>
      <c r="W26" s="97"/>
      <c r="X26" s="97"/>
      <c r="Y26" s="97"/>
      <c r="Z26" s="97"/>
      <c r="AA26" s="97"/>
      <c r="AB26" s="97"/>
      <c r="AC26" s="101"/>
      <c r="AD26" s="102"/>
      <c r="AE26" s="102"/>
      <c r="AF26" s="102"/>
    </row>
    <row r="27" spans="1:32" ht="18" customHeight="1">
      <c r="A27" s="29">
        <v>14</v>
      </c>
      <c r="B27" s="173"/>
      <c r="C27" s="97"/>
      <c r="D27" s="97"/>
      <c r="E27" s="98"/>
      <c r="F27" s="97"/>
      <c r="G27" s="97">
        <f t="shared" si="0"/>
        <v>0</v>
      </c>
      <c r="H27" s="97"/>
      <c r="I27" s="97"/>
      <c r="J27" s="97"/>
      <c r="K27" s="97"/>
      <c r="L27" s="97"/>
      <c r="M27" s="97"/>
      <c r="N27" s="97"/>
      <c r="O27" s="97"/>
      <c r="P27" s="97">
        <f t="shared" si="1"/>
        <v>0</v>
      </c>
      <c r="Q27" s="97"/>
      <c r="R27" s="97"/>
      <c r="S27" s="99"/>
      <c r="T27" s="100"/>
      <c r="U27" s="100"/>
      <c r="V27" s="97"/>
      <c r="W27" s="97"/>
      <c r="X27" s="97"/>
      <c r="Y27" s="97"/>
      <c r="Z27" s="97"/>
      <c r="AA27" s="97"/>
      <c r="AB27" s="97"/>
      <c r="AC27" s="101"/>
      <c r="AD27" s="102"/>
      <c r="AE27" s="102"/>
      <c r="AF27" s="102"/>
    </row>
    <row r="28" spans="1:32" ht="18" customHeight="1">
      <c r="A28" s="29">
        <v>15</v>
      </c>
      <c r="B28" s="173"/>
      <c r="C28" s="97"/>
      <c r="D28" s="97"/>
      <c r="E28" s="98"/>
      <c r="F28" s="97"/>
      <c r="G28" s="97">
        <f t="shared" si="0"/>
        <v>0</v>
      </c>
      <c r="H28" s="97"/>
      <c r="I28" s="97"/>
      <c r="J28" s="97"/>
      <c r="K28" s="97"/>
      <c r="L28" s="97"/>
      <c r="M28" s="97"/>
      <c r="N28" s="97"/>
      <c r="O28" s="97"/>
      <c r="P28" s="97">
        <f t="shared" si="1"/>
        <v>0</v>
      </c>
      <c r="Q28" s="97"/>
      <c r="R28" s="97"/>
      <c r="S28" s="99"/>
      <c r="T28" s="100"/>
      <c r="U28" s="100"/>
      <c r="V28" s="97"/>
      <c r="W28" s="97"/>
      <c r="X28" s="97"/>
      <c r="Y28" s="97"/>
      <c r="Z28" s="97"/>
      <c r="AA28" s="97"/>
      <c r="AB28" s="97"/>
      <c r="AC28" s="101"/>
      <c r="AD28" s="102"/>
      <c r="AE28" s="102"/>
      <c r="AF28" s="102"/>
    </row>
    <row r="29" spans="1:32" ht="18" customHeight="1">
      <c r="A29" s="29">
        <v>16</v>
      </c>
      <c r="B29" s="173"/>
      <c r="C29" s="97"/>
      <c r="D29" s="97"/>
      <c r="E29" s="98"/>
      <c r="F29" s="97"/>
      <c r="G29" s="97">
        <f t="shared" si="0"/>
        <v>0</v>
      </c>
      <c r="H29" s="97"/>
      <c r="I29" s="97"/>
      <c r="J29" s="97"/>
      <c r="K29" s="97"/>
      <c r="L29" s="97"/>
      <c r="M29" s="97"/>
      <c r="N29" s="97"/>
      <c r="O29" s="97"/>
      <c r="P29" s="97">
        <f t="shared" si="1"/>
        <v>0</v>
      </c>
      <c r="Q29" s="97"/>
      <c r="R29" s="97"/>
      <c r="S29" s="99"/>
      <c r="T29" s="100"/>
      <c r="U29" s="100"/>
      <c r="V29" s="97"/>
      <c r="W29" s="97"/>
      <c r="X29" s="97"/>
      <c r="Y29" s="97"/>
      <c r="Z29" s="97"/>
      <c r="AA29" s="97"/>
      <c r="AB29" s="97"/>
      <c r="AC29" s="101"/>
      <c r="AD29" s="102"/>
      <c r="AE29" s="102"/>
      <c r="AF29" s="102"/>
    </row>
    <row r="30" spans="1:32" ht="18" customHeight="1">
      <c r="A30" s="29">
        <v>17</v>
      </c>
      <c r="B30" s="173"/>
      <c r="C30" s="97"/>
      <c r="D30" s="97"/>
      <c r="E30" s="98"/>
      <c r="F30" s="97"/>
      <c r="G30" s="97">
        <f t="shared" si="0"/>
        <v>0</v>
      </c>
      <c r="H30" s="97"/>
      <c r="I30" s="97"/>
      <c r="J30" s="97"/>
      <c r="K30" s="97"/>
      <c r="L30" s="97"/>
      <c r="M30" s="97"/>
      <c r="N30" s="97"/>
      <c r="O30" s="97"/>
      <c r="P30" s="97">
        <f t="shared" si="1"/>
        <v>0</v>
      </c>
      <c r="Q30" s="97"/>
      <c r="R30" s="97"/>
      <c r="S30" s="99"/>
      <c r="T30" s="100"/>
      <c r="U30" s="100"/>
      <c r="V30" s="97"/>
      <c r="W30" s="97"/>
      <c r="X30" s="97"/>
      <c r="Y30" s="97"/>
      <c r="Z30" s="97"/>
      <c r="AA30" s="97"/>
      <c r="AB30" s="97"/>
      <c r="AC30" s="101"/>
      <c r="AD30" s="102"/>
      <c r="AE30" s="102"/>
      <c r="AF30" s="102"/>
    </row>
    <row r="31" spans="1:32" ht="18" customHeight="1">
      <c r="A31" s="29">
        <v>18</v>
      </c>
      <c r="B31" s="173"/>
      <c r="C31" s="97"/>
      <c r="D31" s="97"/>
      <c r="E31" s="98"/>
      <c r="F31" s="97"/>
      <c r="G31" s="97">
        <f t="shared" si="0"/>
        <v>0</v>
      </c>
      <c r="H31" s="97"/>
      <c r="I31" s="97"/>
      <c r="J31" s="97"/>
      <c r="K31" s="97"/>
      <c r="L31" s="97"/>
      <c r="M31" s="97"/>
      <c r="N31" s="97"/>
      <c r="O31" s="97"/>
      <c r="P31" s="97">
        <f t="shared" si="1"/>
        <v>0</v>
      </c>
      <c r="Q31" s="97"/>
      <c r="R31" s="97"/>
      <c r="S31" s="99"/>
      <c r="T31" s="100"/>
      <c r="U31" s="100"/>
      <c r="V31" s="97"/>
      <c r="W31" s="97"/>
      <c r="X31" s="97"/>
      <c r="Y31" s="97"/>
      <c r="Z31" s="97"/>
      <c r="AA31" s="97"/>
      <c r="AB31" s="97"/>
      <c r="AC31" s="101"/>
      <c r="AD31" s="102"/>
      <c r="AE31" s="102"/>
      <c r="AF31" s="102"/>
    </row>
    <row r="32" spans="1:32" ht="18" customHeight="1">
      <c r="A32" s="29">
        <v>19</v>
      </c>
      <c r="B32" s="173"/>
      <c r="C32" s="97"/>
      <c r="D32" s="97"/>
      <c r="E32" s="98"/>
      <c r="F32" s="97"/>
      <c r="G32" s="97">
        <f t="shared" si="0"/>
        <v>0</v>
      </c>
      <c r="H32" s="97"/>
      <c r="I32" s="97"/>
      <c r="J32" s="97"/>
      <c r="K32" s="97"/>
      <c r="L32" s="97"/>
      <c r="M32" s="97"/>
      <c r="N32" s="97"/>
      <c r="O32" s="97"/>
      <c r="P32" s="97">
        <f t="shared" si="1"/>
        <v>0</v>
      </c>
      <c r="Q32" s="97"/>
      <c r="R32" s="97"/>
      <c r="S32" s="99"/>
      <c r="T32" s="100"/>
      <c r="U32" s="100"/>
      <c r="V32" s="97"/>
      <c r="W32" s="97"/>
      <c r="X32" s="97"/>
      <c r="Y32" s="97"/>
      <c r="Z32" s="97"/>
      <c r="AA32" s="97"/>
      <c r="AB32" s="97"/>
      <c r="AC32" s="101"/>
      <c r="AD32" s="102"/>
      <c r="AE32" s="102"/>
      <c r="AF32" s="102"/>
    </row>
    <row r="33" spans="1:63" ht="18" customHeight="1">
      <c r="A33" s="29">
        <v>20</v>
      </c>
      <c r="B33" s="173"/>
      <c r="C33" s="97"/>
      <c r="D33" s="97"/>
      <c r="E33" s="98"/>
      <c r="F33" s="97"/>
      <c r="G33" s="97">
        <f t="shared" si="0"/>
        <v>0</v>
      </c>
      <c r="H33" s="97"/>
      <c r="I33" s="97"/>
      <c r="J33" s="97"/>
      <c r="K33" s="97"/>
      <c r="L33" s="97"/>
      <c r="M33" s="97"/>
      <c r="N33" s="97"/>
      <c r="O33" s="97"/>
      <c r="P33" s="97">
        <f t="shared" si="1"/>
        <v>0</v>
      </c>
      <c r="Q33" s="97"/>
      <c r="R33" s="97"/>
      <c r="S33" s="99"/>
      <c r="T33" s="100"/>
      <c r="U33" s="100"/>
      <c r="V33" s="97"/>
      <c r="W33" s="97"/>
      <c r="X33" s="97"/>
      <c r="Y33" s="97"/>
      <c r="Z33" s="97"/>
      <c r="AA33" s="97"/>
      <c r="AB33" s="97"/>
      <c r="AC33" s="101"/>
      <c r="AD33" s="102"/>
      <c r="AE33" s="102"/>
      <c r="AF33" s="102"/>
    </row>
    <row r="34" spans="1:63" ht="18" customHeight="1">
      <c r="A34" s="29">
        <v>21</v>
      </c>
      <c r="B34" s="173"/>
      <c r="C34" s="97"/>
      <c r="D34" s="97"/>
      <c r="E34" s="98"/>
      <c r="F34" s="97"/>
      <c r="G34" s="97">
        <f t="shared" si="0"/>
        <v>0</v>
      </c>
      <c r="H34" s="97"/>
      <c r="I34" s="97"/>
      <c r="J34" s="97"/>
      <c r="K34" s="97"/>
      <c r="L34" s="97"/>
      <c r="M34" s="97"/>
      <c r="N34" s="97"/>
      <c r="O34" s="97"/>
      <c r="P34" s="97">
        <f t="shared" si="1"/>
        <v>0</v>
      </c>
      <c r="Q34" s="97"/>
      <c r="R34" s="97"/>
      <c r="S34" s="99"/>
      <c r="T34" s="100"/>
      <c r="U34" s="100"/>
      <c r="V34" s="97"/>
      <c r="W34" s="97"/>
      <c r="X34" s="97"/>
      <c r="Y34" s="97"/>
      <c r="Z34" s="97"/>
      <c r="AA34" s="97"/>
      <c r="AB34" s="97"/>
      <c r="AC34" s="101"/>
      <c r="AD34" s="102"/>
      <c r="AE34" s="102"/>
      <c r="AF34" s="102"/>
    </row>
    <row r="35" spans="1:63" ht="18" customHeight="1">
      <c r="A35" s="29">
        <v>22</v>
      </c>
      <c r="B35" s="173"/>
      <c r="C35" s="97"/>
      <c r="D35" s="97"/>
      <c r="E35" s="98"/>
      <c r="F35" s="97"/>
      <c r="G35" s="97">
        <f t="shared" si="0"/>
        <v>0</v>
      </c>
      <c r="H35" s="97"/>
      <c r="I35" s="97"/>
      <c r="J35" s="97"/>
      <c r="K35" s="97"/>
      <c r="L35" s="97"/>
      <c r="M35" s="97"/>
      <c r="N35" s="97"/>
      <c r="O35" s="97"/>
      <c r="P35" s="97">
        <f t="shared" si="1"/>
        <v>0</v>
      </c>
      <c r="Q35" s="97"/>
      <c r="R35" s="97"/>
      <c r="S35" s="99"/>
      <c r="T35" s="100"/>
      <c r="U35" s="100"/>
      <c r="V35" s="97"/>
      <c r="W35" s="97"/>
      <c r="X35" s="97"/>
      <c r="Y35" s="97"/>
      <c r="Z35" s="97"/>
      <c r="AA35" s="97"/>
      <c r="AB35" s="97"/>
      <c r="AC35" s="101"/>
      <c r="AD35" s="102"/>
      <c r="AE35" s="102"/>
      <c r="AF35" s="102"/>
    </row>
    <row r="36" spans="1:63" ht="18" customHeight="1">
      <c r="A36" s="29">
        <v>23</v>
      </c>
      <c r="B36" s="173"/>
      <c r="C36" s="97"/>
      <c r="D36" s="97"/>
      <c r="E36" s="98"/>
      <c r="F36" s="97"/>
      <c r="G36" s="97">
        <f t="shared" si="0"/>
        <v>0</v>
      </c>
      <c r="H36" s="97"/>
      <c r="I36" s="97"/>
      <c r="J36" s="97"/>
      <c r="K36" s="97"/>
      <c r="L36" s="97"/>
      <c r="M36" s="97"/>
      <c r="N36" s="97"/>
      <c r="O36" s="97"/>
      <c r="P36" s="97">
        <f t="shared" si="1"/>
        <v>0</v>
      </c>
      <c r="Q36" s="97"/>
      <c r="R36" s="97"/>
      <c r="S36" s="99"/>
      <c r="T36" s="100"/>
      <c r="U36" s="100"/>
      <c r="V36" s="97"/>
      <c r="W36" s="97"/>
      <c r="X36" s="97"/>
      <c r="Y36" s="97"/>
      <c r="Z36" s="97"/>
      <c r="AA36" s="97"/>
      <c r="AB36" s="97"/>
      <c r="AC36" s="101"/>
      <c r="AD36" s="102"/>
      <c r="AE36" s="102"/>
      <c r="AF36" s="102"/>
    </row>
    <row r="37" spans="1:63" ht="18" customHeight="1">
      <c r="A37" s="29">
        <v>24</v>
      </c>
      <c r="B37" s="173"/>
      <c r="C37" s="97"/>
      <c r="D37" s="97"/>
      <c r="E37" s="98"/>
      <c r="F37" s="97"/>
      <c r="G37" s="97">
        <f t="shared" si="0"/>
        <v>0</v>
      </c>
      <c r="H37" s="97"/>
      <c r="I37" s="97"/>
      <c r="J37" s="97"/>
      <c r="K37" s="97"/>
      <c r="L37" s="97"/>
      <c r="M37" s="97"/>
      <c r="N37" s="97"/>
      <c r="O37" s="97"/>
      <c r="P37" s="97">
        <f t="shared" si="1"/>
        <v>0</v>
      </c>
      <c r="Q37" s="97"/>
      <c r="R37" s="97"/>
      <c r="S37" s="99"/>
      <c r="T37" s="100"/>
      <c r="U37" s="100"/>
      <c r="V37" s="97"/>
      <c r="W37" s="97"/>
      <c r="X37" s="97"/>
      <c r="Y37" s="97"/>
      <c r="Z37" s="97"/>
      <c r="AA37" s="97"/>
      <c r="AB37" s="97"/>
      <c r="AC37" s="101"/>
      <c r="AD37" s="102"/>
      <c r="AE37" s="102"/>
      <c r="AF37" s="102"/>
    </row>
    <row r="38" spans="1:63" ht="18" customHeight="1">
      <c r="A38" s="29">
        <v>25</v>
      </c>
      <c r="B38" s="173"/>
      <c r="C38" s="97"/>
      <c r="D38" s="97"/>
      <c r="E38" s="98"/>
      <c r="F38" s="97"/>
      <c r="G38" s="97">
        <f t="shared" si="0"/>
        <v>0</v>
      </c>
      <c r="H38" s="97"/>
      <c r="I38" s="97"/>
      <c r="J38" s="97"/>
      <c r="K38" s="97"/>
      <c r="L38" s="97"/>
      <c r="M38" s="97"/>
      <c r="N38" s="97"/>
      <c r="O38" s="97"/>
      <c r="P38" s="97">
        <f t="shared" si="1"/>
        <v>0</v>
      </c>
      <c r="Q38" s="97"/>
      <c r="R38" s="97"/>
      <c r="S38" s="99"/>
      <c r="T38" s="100"/>
      <c r="U38" s="100"/>
      <c r="V38" s="97"/>
      <c r="W38" s="97"/>
      <c r="X38" s="97"/>
      <c r="Y38" s="97"/>
      <c r="Z38" s="97"/>
      <c r="AA38" s="97"/>
      <c r="AB38" s="97"/>
      <c r="AC38" s="101"/>
      <c r="AD38" s="102"/>
      <c r="AE38" s="102"/>
      <c r="AF38" s="102"/>
    </row>
    <row r="39" spans="1:63" ht="18" customHeight="1">
      <c r="A39" s="29">
        <v>26</v>
      </c>
      <c r="B39" s="173"/>
      <c r="C39" s="97"/>
      <c r="D39" s="97"/>
      <c r="E39" s="98"/>
      <c r="F39" s="97"/>
      <c r="G39" s="97">
        <f t="shared" si="0"/>
        <v>0</v>
      </c>
      <c r="H39" s="97"/>
      <c r="I39" s="97"/>
      <c r="J39" s="97"/>
      <c r="K39" s="97"/>
      <c r="L39" s="97"/>
      <c r="M39" s="97"/>
      <c r="N39" s="97"/>
      <c r="O39" s="97"/>
      <c r="P39" s="97">
        <f t="shared" si="1"/>
        <v>0</v>
      </c>
      <c r="Q39" s="97"/>
      <c r="R39" s="97"/>
      <c r="S39" s="99"/>
      <c r="T39" s="100"/>
      <c r="U39" s="100"/>
      <c r="V39" s="97"/>
      <c r="W39" s="97"/>
      <c r="X39" s="97"/>
      <c r="Y39" s="97"/>
      <c r="Z39" s="97"/>
      <c r="AA39" s="97"/>
      <c r="AB39" s="97"/>
      <c r="AC39" s="101"/>
      <c r="AD39" s="102"/>
      <c r="AE39" s="102"/>
      <c r="AF39" s="102"/>
    </row>
    <row r="40" spans="1:63" ht="18" customHeight="1">
      <c r="A40" s="29">
        <v>27</v>
      </c>
      <c r="B40" s="173"/>
      <c r="C40" s="97"/>
      <c r="D40" s="97"/>
      <c r="E40" s="98"/>
      <c r="F40" s="97"/>
      <c r="G40" s="97">
        <f t="shared" si="0"/>
        <v>0</v>
      </c>
      <c r="H40" s="97"/>
      <c r="I40" s="97"/>
      <c r="J40" s="97"/>
      <c r="K40" s="97"/>
      <c r="L40" s="97"/>
      <c r="M40" s="97"/>
      <c r="N40" s="97"/>
      <c r="O40" s="97"/>
      <c r="P40" s="97">
        <f t="shared" si="1"/>
        <v>0</v>
      </c>
      <c r="Q40" s="97"/>
      <c r="R40" s="97"/>
      <c r="S40" s="99"/>
      <c r="T40" s="100"/>
      <c r="U40" s="100"/>
      <c r="V40" s="97"/>
      <c r="W40" s="97"/>
      <c r="X40" s="97"/>
      <c r="Y40" s="97"/>
      <c r="Z40" s="97"/>
      <c r="AA40" s="97"/>
      <c r="AB40" s="97"/>
      <c r="AC40" s="101"/>
      <c r="AD40" s="102"/>
      <c r="AE40" s="102"/>
      <c r="AF40" s="102"/>
    </row>
    <row r="41" spans="1:63" ht="18" customHeight="1">
      <c r="A41" s="29">
        <v>28</v>
      </c>
      <c r="B41" s="173"/>
      <c r="C41" s="97"/>
      <c r="D41" s="97"/>
      <c r="E41" s="98"/>
      <c r="F41" s="97"/>
      <c r="G41" s="97">
        <f t="shared" si="0"/>
        <v>0</v>
      </c>
      <c r="H41" s="97"/>
      <c r="I41" s="97"/>
      <c r="J41" s="97"/>
      <c r="K41" s="97"/>
      <c r="L41" s="97"/>
      <c r="M41" s="97"/>
      <c r="N41" s="97"/>
      <c r="O41" s="97"/>
      <c r="P41" s="97">
        <f t="shared" si="1"/>
        <v>0</v>
      </c>
      <c r="Q41" s="97"/>
      <c r="R41" s="97"/>
      <c r="S41" s="99"/>
      <c r="T41" s="100"/>
      <c r="U41" s="100"/>
      <c r="V41" s="97"/>
      <c r="W41" s="97"/>
      <c r="X41" s="97"/>
      <c r="Y41" s="97"/>
      <c r="Z41" s="97"/>
      <c r="AA41" s="97"/>
      <c r="AB41" s="97"/>
      <c r="AC41" s="101"/>
      <c r="AD41" s="102"/>
      <c r="AE41" s="102"/>
      <c r="AF41" s="102"/>
    </row>
    <row r="42" spans="1:63" ht="18" customHeight="1">
      <c r="A42" s="29">
        <v>29</v>
      </c>
      <c r="B42" s="173"/>
      <c r="C42" s="97"/>
      <c r="D42" s="97"/>
      <c r="E42" s="98"/>
      <c r="F42" s="97"/>
      <c r="G42" s="97">
        <f t="shared" si="0"/>
        <v>0</v>
      </c>
      <c r="H42" s="97"/>
      <c r="I42" s="97"/>
      <c r="J42" s="97"/>
      <c r="K42" s="97"/>
      <c r="L42" s="97"/>
      <c r="M42" s="97"/>
      <c r="N42" s="97"/>
      <c r="O42" s="97"/>
      <c r="P42" s="97">
        <f t="shared" si="1"/>
        <v>0</v>
      </c>
      <c r="Q42" s="97"/>
      <c r="R42" s="97"/>
      <c r="S42" s="99"/>
      <c r="T42" s="100"/>
      <c r="U42" s="100"/>
      <c r="V42" s="97"/>
      <c r="W42" s="97"/>
      <c r="X42" s="97"/>
      <c r="Y42" s="97"/>
      <c r="Z42" s="97"/>
      <c r="AA42" s="97"/>
      <c r="AB42" s="97"/>
      <c r="AC42" s="101"/>
      <c r="AD42" s="102"/>
      <c r="AE42" s="102"/>
      <c r="AF42" s="102"/>
    </row>
    <row r="43" spans="1:63" ht="18" customHeight="1" thickBot="1">
      <c r="A43" s="29">
        <v>30</v>
      </c>
      <c r="B43" s="173"/>
      <c r="C43" s="97"/>
      <c r="D43" s="97"/>
      <c r="E43" s="98"/>
      <c r="F43" s="97"/>
      <c r="G43" s="97">
        <f t="shared" si="0"/>
        <v>0</v>
      </c>
      <c r="H43" s="97"/>
      <c r="I43" s="97"/>
      <c r="J43" s="97"/>
      <c r="K43" s="97"/>
      <c r="L43" s="97"/>
      <c r="M43" s="97"/>
      <c r="N43" s="97"/>
      <c r="O43" s="97"/>
      <c r="P43" s="97">
        <f t="shared" si="1"/>
        <v>0</v>
      </c>
      <c r="Q43" s="97"/>
      <c r="R43" s="97"/>
      <c r="S43" s="99"/>
      <c r="T43" s="100"/>
      <c r="U43" s="100"/>
      <c r="V43" s="97"/>
      <c r="W43" s="97"/>
      <c r="X43" s="97"/>
      <c r="Y43" s="97"/>
      <c r="Z43" s="97"/>
      <c r="AA43" s="97"/>
      <c r="AB43" s="97"/>
      <c r="AC43" s="101"/>
      <c r="AD43" s="102"/>
      <c r="AE43" s="102"/>
      <c r="AF43" s="102"/>
    </row>
    <row r="44" spans="1:63" ht="17.25" customHeight="1">
      <c r="A44" s="42"/>
      <c r="B44" s="185" t="s">
        <v>115</v>
      </c>
      <c r="C44" s="34"/>
      <c r="D44" s="34"/>
      <c r="E44" s="187">
        <f>COUNTA(E14:E43)</f>
        <v>0</v>
      </c>
      <c r="F44" s="113"/>
      <c r="G44" s="113"/>
      <c r="H44" s="113"/>
      <c r="I44" s="113"/>
      <c r="J44" s="113"/>
      <c r="K44" s="113"/>
      <c r="L44" s="113"/>
      <c r="M44" s="113"/>
      <c r="N44" s="113"/>
      <c r="O44" s="113"/>
      <c r="P44" s="113"/>
      <c r="Q44" s="113"/>
      <c r="R44" s="113"/>
      <c r="S44" s="198"/>
      <c r="T44" s="199"/>
      <c r="U44" s="199"/>
      <c r="V44" s="199"/>
      <c r="W44" s="199"/>
      <c r="X44" s="199"/>
      <c r="Y44" s="199"/>
      <c r="Z44" s="199"/>
      <c r="AA44" s="199"/>
      <c r="AB44" s="199"/>
      <c r="AC44" s="199"/>
      <c r="AD44" s="159">
        <f>COUNTIF($AD$14:$AD$43,1)</f>
        <v>0</v>
      </c>
      <c r="AE44" s="199"/>
      <c r="AF44" s="226"/>
      <c r="AZ44" s="45"/>
    </row>
    <row r="45" spans="1:63" ht="17.25" customHeight="1" thickBot="1">
      <c r="A45" s="43"/>
      <c r="B45" s="186"/>
      <c r="C45" s="35"/>
      <c r="D45" s="35"/>
      <c r="E45" s="18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200"/>
      <c r="T45" s="201"/>
      <c r="U45" s="201"/>
      <c r="V45" s="201"/>
      <c r="W45" s="201"/>
      <c r="X45" s="201"/>
      <c r="Y45" s="201"/>
      <c r="Z45" s="201"/>
      <c r="AA45" s="201"/>
      <c r="AB45" s="201"/>
      <c r="AC45" s="201"/>
      <c r="AD45" s="160">
        <f>COUNTIF($AD$14:$AD$43,2)</f>
        <v>0</v>
      </c>
      <c r="AE45" s="201"/>
      <c r="AF45" s="227"/>
      <c r="AZ45" s="32"/>
    </row>
    <row r="46" spans="1:63" ht="7.5" customHeight="1">
      <c r="C46" s="22"/>
      <c r="D46" s="22"/>
      <c r="F46" s="22"/>
      <c r="G46" s="22"/>
      <c r="H46" s="22"/>
      <c r="I46" s="22"/>
      <c r="AQ46" s="45"/>
      <c r="AR46" s="45"/>
      <c r="AS46" s="45"/>
      <c r="AT46" s="45"/>
      <c r="AU46" s="45"/>
      <c r="AV46" s="45"/>
      <c r="BA46" s="45"/>
      <c r="BB46" s="45"/>
      <c r="BC46" s="45"/>
      <c r="BD46" s="45"/>
      <c r="BE46" s="45"/>
      <c r="BF46" s="45"/>
    </row>
    <row r="47" spans="1:63" ht="22.5" customHeight="1" thickBot="1">
      <c r="A47" s="32"/>
      <c r="B47" s="32"/>
      <c r="C47" s="32"/>
      <c r="D47" s="32"/>
      <c r="U47" s="190" t="str">
        <f>IF(OR(S2="",S2="十日町クロスカントリースキー大会"),"","【競技役員協力者】")</f>
        <v>【競技役員協力者】</v>
      </c>
      <c r="V47" s="190"/>
      <c r="W47" s="190"/>
      <c r="X47" s="190"/>
      <c r="Y47" s="190"/>
      <c r="Z47" s="190"/>
      <c r="AA47" s="190"/>
      <c r="AB47" s="190"/>
      <c r="AC47" s="190"/>
      <c r="AD47" s="190"/>
      <c r="AE47" s="228"/>
      <c r="AF47" s="228"/>
      <c r="AG47" s="51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BA47" s="32"/>
      <c r="BB47" s="32"/>
      <c r="BC47" s="32"/>
      <c r="BD47" s="32"/>
      <c r="BE47" s="32"/>
      <c r="BF47" s="32"/>
      <c r="BG47" s="32"/>
      <c r="BH47" s="32"/>
      <c r="BI47" s="32"/>
      <c r="BJ47" s="32"/>
    </row>
    <row r="48" spans="1:63" s="32" customFormat="1" ht="21.75" customHeight="1" thickTop="1">
      <c r="A48" s="22"/>
      <c r="B48" s="22"/>
      <c r="C48" s="22"/>
      <c r="D48" s="22"/>
      <c r="AF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</row>
    <row r="49" spans="1:43" ht="21.75" customHeight="1">
      <c r="C49" s="22"/>
      <c r="D49" s="22"/>
    </row>
    <row r="50" spans="1:43" ht="21.75" customHeight="1">
      <c r="C50" s="22"/>
      <c r="D50" s="22"/>
    </row>
    <row r="51" spans="1:43" ht="21.75" customHeight="1">
      <c r="C51" s="22"/>
      <c r="D51" s="22"/>
    </row>
    <row r="52" spans="1:43" ht="21.75" customHeight="1">
      <c r="C52" s="22"/>
      <c r="D52" s="22"/>
      <c r="AI52" s="49"/>
      <c r="AJ52" s="49"/>
      <c r="AK52" s="45"/>
      <c r="AL52" s="45"/>
      <c r="AN52" s="45"/>
      <c r="AO52" s="45"/>
      <c r="AP52" s="45"/>
      <c r="AQ52" s="45"/>
    </row>
    <row r="53" spans="1:43" ht="21.75" customHeight="1">
      <c r="C53" s="22"/>
      <c r="D53" s="22"/>
    </row>
    <row r="54" spans="1:43" ht="21.75" customHeight="1">
      <c r="C54" s="22"/>
      <c r="D54" s="22"/>
    </row>
    <row r="55" spans="1:43" ht="21.75" customHeight="1">
      <c r="C55" s="22"/>
      <c r="D55" s="22"/>
    </row>
    <row r="56" spans="1:43" ht="21.75" customHeight="1">
      <c r="C56" s="22"/>
      <c r="D56" s="22"/>
    </row>
    <row r="57" spans="1:43" ht="21.75" customHeight="1">
      <c r="C57" s="22"/>
      <c r="D57" s="22"/>
    </row>
    <row r="58" spans="1:43" ht="21.75" customHeight="1">
      <c r="C58" s="22"/>
      <c r="D58" s="22"/>
    </row>
    <row r="59" spans="1:43" ht="15" customHeight="1" thickBot="1">
      <c r="C59" s="22"/>
      <c r="D59" s="22"/>
    </row>
    <row r="60" spans="1:43" ht="28.5" customHeight="1" thickBot="1">
      <c r="A60" s="202" t="s">
        <v>47</v>
      </c>
      <c r="B60" s="203"/>
      <c r="C60" s="161"/>
      <c r="D60" s="161"/>
      <c r="E60" s="167" t="s">
        <v>23</v>
      </c>
      <c r="F60" s="163"/>
      <c r="G60" s="163"/>
      <c r="H60" s="163"/>
      <c r="I60" s="163"/>
      <c r="J60" s="163"/>
      <c r="K60" s="163"/>
      <c r="L60" s="163"/>
      <c r="M60" s="163"/>
      <c r="N60" s="163"/>
      <c r="O60" s="163"/>
      <c r="P60" s="163"/>
      <c r="Q60" s="163"/>
      <c r="R60" s="163"/>
      <c r="S60" s="179"/>
      <c r="T60" s="162"/>
      <c r="U60" s="164" t="s">
        <v>65</v>
      </c>
      <c r="V60" s="165"/>
      <c r="W60" s="165"/>
      <c r="X60" s="165"/>
      <c r="Y60" s="165"/>
      <c r="Z60" s="165"/>
      <c r="AA60" s="165"/>
      <c r="AB60" s="165"/>
      <c r="AC60" s="180"/>
      <c r="AD60" s="166" t="str">
        <f>IF(AC60="振込","(名義人)","")</f>
        <v/>
      </c>
      <c r="AE60" s="204"/>
      <c r="AF60" s="205"/>
      <c r="AG60" s="169" t="s">
        <v>213</v>
      </c>
    </row>
    <row r="61" spans="1:43" ht="7.5" customHeight="1">
      <c r="C61" s="22"/>
      <c r="D61" s="22"/>
      <c r="F61" s="27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V61" s="22"/>
      <c r="W61" s="22"/>
      <c r="X61" s="22"/>
      <c r="Y61" s="22"/>
      <c r="Z61" s="22"/>
      <c r="AA61" s="22"/>
      <c r="AB61" s="22"/>
    </row>
    <row r="62" spans="1:43" ht="17.25" customHeight="1" thickBot="1">
      <c r="B62" s="168" t="s">
        <v>209</v>
      </c>
      <c r="C62" s="22"/>
      <c r="D62" s="22"/>
      <c r="E62" s="193" t="s">
        <v>228</v>
      </c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</row>
    <row r="63" spans="1:43" ht="17.25" customHeight="1" thickTop="1" thickBot="1">
      <c r="C63" s="22"/>
      <c r="D63" s="22"/>
      <c r="E63" s="194" t="s">
        <v>227</v>
      </c>
      <c r="F63" s="194"/>
      <c r="G63" s="194"/>
      <c r="H63" s="194"/>
      <c r="I63" s="194"/>
      <c r="J63" s="194"/>
      <c r="K63" s="194"/>
      <c r="L63" s="194"/>
      <c r="M63" s="194"/>
      <c r="N63" s="194"/>
      <c r="O63" s="194"/>
      <c r="P63" s="194"/>
      <c r="Q63" s="194"/>
      <c r="R63" s="194"/>
      <c r="S63" s="194"/>
      <c r="T63" s="194"/>
      <c r="U63" s="194"/>
      <c r="V63" s="194"/>
      <c r="W63" s="194"/>
      <c r="X63" s="194"/>
      <c r="Y63" s="194"/>
      <c r="Z63" s="194"/>
      <c r="AA63" s="194"/>
      <c r="AB63" s="194"/>
      <c r="AC63" s="194"/>
      <c r="AD63" s="195" t="s">
        <v>210</v>
      </c>
      <c r="AE63" s="196"/>
      <c r="AF63" s="197"/>
      <c r="AI63" s="29"/>
      <c r="AJ63" s="29"/>
      <c r="AK63" s="45"/>
      <c r="AL63" s="45"/>
      <c r="AM63" s="23"/>
      <c r="AN63" s="45"/>
      <c r="AO63" s="45"/>
      <c r="AP63" s="45"/>
      <c r="AQ63" s="45"/>
    </row>
    <row r="64" spans="1:43" ht="18.75" customHeight="1" thickTop="1">
      <c r="C64" s="22"/>
      <c r="D64" s="22"/>
      <c r="AJ64" s="50"/>
      <c r="AK64" s="50"/>
      <c r="AL64" s="50"/>
      <c r="AM64" s="50"/>
      <c r="AN64" s="50"/>
      <c r="AO64" s="50"/>
      <c r="AP64" s="50"/>
      <c r="AQ64" s="50"/>
    </row>
    <row r="65" spans="3:43" ht="18.75" customHeight="1">
      <c r="C65" s="22"/>
      <c r="D65" s="22"/>
      <c r="AJ65" s="50"/>
      <c r="AK65" s="50"/>
      <c r="AL65" s="50"/>
      <c r="AM65" s="50"/>
      <c r="AN65" s="50"/>
      <c r="AO65" s="50"/>
      <c r="AP65" s="50"/>
      <c r="AQ65" s="50"/>
    </row>
    <row r="66" spans="3:43" ht="18.75" customHeight="1">
      <c r="C66" s="22"/>
      <c r="D66" s="22"/>
      <c r="AJ66" s="50"/>
      <c r="AK66" s="50"/>
      <c r="AL66" s="50"/>
      <c r="AM66" s="50"/>
      <c r="AN66" s="50"/>
      <c r="AO66" s="50"/>
      <c r="AP66" s="50"/>
      <c r="AQ66" s="50"/>
    </row>
    <row r="67" spans="3:43" ht="18.75" customHeight="1">
      <c r="C67" s="22"/>
      <c r="D67" s="22"/>
      <c r="AJ67" s="50"/>
      <c r="AK67" s="50"/>
      <c r="AL67" s="50"/>
      <c r="AM67" s="50"/>
      <c r="AN67" s="50"/>
      <c r="AO67" s="50"/>
      <c r="AP67" s="50"/>
      <c r="AQ67" s="50"/>
    </row>
    <row r="68" spans="3:43" ht="18.75" customHeight="1">
      <c r="C68" s="22"/>
      <c r="D68" s="22"/>
      <c r="AJ68" s="50"/>
      <c r="AK68" s="50"/>
      <c r="AL68" s="50"/>
      <c r="AM68" s="50"/>
      <c r="AN68" s="50"/>
      <c r="AO68" s="50"/>
      <c r="AP68" s="50"/>
      <c r="AQ68" s="50"/>
    </row>
    <row r="69" spans="3:43" ht="18.75" customHeight="1">
      <c r="C69" s="22"/>
      <c r="D69" s="22"/>
      <c r="AJ69" s="50"/>
      <c r="AK69" s="50"/>
      <c r="AL69" s="50"/>
      <c r="AM69" s="50"/>
      <c r="AN69" s="50"/>
      <c r="AO69" s="50"/>
      <c r="AP69" s="50"/>
      <c r="AQ69" s="50"/>
    </row>
    <row r="70" spans="3:43" ht="18.75" customHeight="1">
      <c r="C70" s="22"/>
      <c r="D70" s="22"/>
      <c r="AJ70" s="50"/>
      <c r="AK70" s="50"/>
      <c r="AL70" s="50"/>
      <c r="AM70" s="50"/>
      <c r="AN70" s="50"/>
      <c r="AO70" s="50"/>
      <c r="AP70" s="50"/>
      <c r="AQ70" s="50"/>
    </row>
    <row r="71" spans="3:43" ht="18.75" customHeight="1">
      <c r="C71" s="22"/>
      <c r="D71" s="22"/>
      <c r="AJ71" s="50"/>
      <c r="AK71" s="50"/>
      <c r="AL71" s="50"/>
      <c r="AM71" s="50"/>
      <c r="AN71" s="50"/>
      <c r="AO71" s="50"/>
      <c r="AP71" s="50"/>
      <c r="AQ71" s="50"/>
    </row>
    <row r="72" spans="3:43" ht="18.75" customHeight="1">
      <c r="C72" s="22"/>
      <c r="D72" s="22"/>
      <c r="AJ72" s="50"/>
      <c r="AK72" s="50"/>
      <c r="AL72" s="50"/>
      <c r="AM72" s="50"/>
      <c r="AN72" s="50"/>
      <c r="AO72" s="50"/>
      <c r="AP72" s="50"/>
      <c r="AQ72" s="50"/>
    </row>
    <row r="73" spans="3:43" ht="18.75" customHeight="1">
      <c r="C73" s="22"/>
      <c r="D73" s="22"/>
      <c r="AJ73" s="50"/>
      <c r="AK73" s="50"/>
      <c r="AL73" s="50"/>
      <c r="AM73" s="50"/>
      <c r="AN73" s="50"/>
      <c r="AO73" s="50"/>
      <c r="AP73" s="50"/>
      <c r="AQ73" s="50"/>
    </row>
    <row r="74" spans="3:43" ht="18.75" customHeight="1">
      <c r="C74" s="22"/>
      <c r="D74" s="22"/>
      <c r="AJ74" s="50"/>
      <c r="AK74" s="50"/>
      <c r="AL74" s="50"/>
      <c r="AM74" s="50"/>
      <c r="AN74" s="50"/>
      <c r="AO74" s="50"/>
      <c r="AP74" s="50"/>
      <c r="AQ74" s="50"/>
    </row>
    <row r="75" spans="3:43" ht="18.75" customHeight="1">
      <c r="C75" s="22"/>
      <c r="D75" s="22"/>
    </row>
    <row r="76" spans="3:43" ht="18.75" customHeight="1">
      <c r="C76" s="22"/>
      <c r="D76" s="22"/>
    </row>
    <row r="77" spans="3:43" ht="18.75" customHeight="1">
      <c r="C77" s="22"/>
      <c r="D77" s="22"/>
    </row>
    <row r="78" spans="3:43" ht="18.75" customHeight="1">
      <c r="C78" s="22"/>
      <c r="D78" s="22"/>
    </row>
    <row r="79" spans="3:43" ht="18.75" customHeight="1">
      <c r="C79" s="22"/>
      <c r="D79" s="22"/>
    </row>
    <row r="80" spans="3:43" ht="18.75" customHeight="1">
      <c r="C80" s="22"/>
      <c r="D80" s="22"/>
    </row>
    <row r="81" spans="2:4" ht="18.75" customHeight="1">
      <c r="C81" s="22"/>
      <c r="D81" s="22"/>
    </row>
    <row r="82" spans="2:4" ht="18.75" customHeight="1">
      <c r="C82" s="22"/>
      <c r="D82" s="22"/>
    </row>
    <row r="83" spans="2:4" ht="18.75" customHeight="1">
      <c r="C83" s="22"/>
      <c r="D83" s="22"/>
    </row>
    <row r="84" spans="2:4" ht="18.75" customHeight="1">
      <c r="C84" s="22"/>
      <c r="D84" s="22"/>
    </row>
    <row r="85" spans="2:4" ht="18.75" customHeight="1">
      <c r="C85" s="22"/>
      <c r="D85" s="22"/>
    </row>
    <row r="86" spans="2:4" ht="18.75" customHeight="1">
      <c r="B86" s="22" t="s">
        <v>66</v>
      </c>
      <c r="C86" s="22"/>
      <c r="D86" s="22"/>
    </row>
    <row r="87" spans="2:4" ht="18.75" customHeight="1">
      <c r="B87" s="22" t="s">
        <v>67</v>
      </c>
      <c r="C87" s="22"/>
      <c r="D87" s="22"/>
    </row>
    <row r="88" spans="2:4" ht="18.75" customHeight="1">
      <c r="B88" s="22" t="s">
        <v>68</v>
      </c>
    </row>
    <row r="89" spans="2:4" ht="18.75" customHeight="1">
      <c r="B89" s="22" t="s">
        <v>69</v>
      </c>
    </row>
    <row r="90" spans="2:4" ht="18.75" customHeight="1">
      <c r="B90" s="22" t="s">
        <v>70</v>
      </c>
    </row>
    <row r="91" spans="2:4" ht="18.75" customHeight="1">
      <c r="B91" s="22" t="s">
        <v>71</v>
      </c>
    </row>
    <row r="92" spans="2:4" ht="18.75" customHeight="1">
      <c r="B92" s="22" t="s">
        <v>72</v>
      </c>
    </row>
    <row r="93" spans="2:4" ht="18.75" customHeight="1">
      <c r="B93" s="22" t="s">
        <v>73</v>
      </c>
    </row>
    <row r="94" spans="2:4" ht="18.75" customHeight="1">
      <c r="B94" s="22" t="s">
        <v>74</v>
      </c>
    </row>
    <row r="95" spans="2:4" ht="18.75" customHeight="1">
      <c r="B95" s="22" t="s">
        <v>75</v>
      </c>
    </row>
    <row r="96" spans="2:4" ht="18.75" customHeight="1">
      <c r="B96" s="22" t="s">
        <v>76</v>
      </c>
    </row>
    <row r="97" spans="2:2" ht="18.75" customHeight="1">
      <c r="B97" s="22" t="s">
        <v>77</v>
      </c>
    </row>
    <row r="98" spans="2:2" ht="18.75" customHeight="1">
      <c r="B98" s="22" t="s">
        <v>78</v>
      </c>
    </row>
    <row r="99" spans="2:2" ht="18.75" customHeight="1">
      <c r="B99" s="22" t="s">
        <v>79</v>
      </c>
    </row>
    <row r="100" spans="2:2" ht="18.75" customHeight="1">
      <c r="B100" s="22" t="s">
        <v>80</v>
      </c>
    </row>
    <row r="101" spans="2:2" ht="18.75" customHeight="1">
      <c r="B101" s="22" t="s">
        <v>81</v>
      </c>
    </row>
    <row r="102" spans="2:2" ht="18.75" customHeight="1">
      <c r="B102" s="22" t="s">
        <v>82</v>
      </c>
    </row>
    <row r="103" spans="2:2" ht="18.75" customHeight="1">
      <c r="B103" s="22" t="s">
        <v>83</v>
      </c>
    </row>
    <row r="104" spans="2:2" ht="18.75" customHeight="1">
      <c r="B104" s="22" t="s">
        <v>84</v>
      </c>
    </row>
    <row r="105" spans="2:2" ht="18.75" customHeight="1">
      <c r="B105" s="22" t="s">
        <v>85</v>
      </c>
    </row>
    <row r="106" spans="2:2" ht="18.75" customHeight="1">
      <c r="B106" s="22" t="s">
        <v>86</v>
      </c>
    </row>
    <row r="107" spans="2:2" ht="18.75" customHeight="1">
      <c r="B107" s="22" t="s">
        <v>87</v>
      </c>
    </row>
    <row r="108" spans="2:2" ht="18.75" customHeight="1">
      <c r="B108" s="22" t="s">
        <v>88</v>
      </c>
    </row>
    <row r="109" spans="2:2" ht="18.75" customHeight="1">
      <c r="B109" s="22" t="s">
        <v>89</v>
      </c>
    </row>
    <row r="110" spans="2:2" ht="18.75" customHeight="1">
      <c r="B110" s="22" t="s">
        <v>90</v>
      </c>
    </row>
    <row r="111" spans="2:2" ht="18.75" customHeight="1">
      <c r="B111" s="22" t="s">
        <v>91</v>
      </c>
    </row>
    <row r="112" spans="2:2" ht="18.75" customHeight="1">
      <c r="B112" s="22" t="s">
        <v>92</v>
      </c>
    </row>
    <row r="113" spans="2:2" ht="18.75" customHeight="1">
      <c r="B113" s="22" t="s">
        <v>93</v>
      </c>
    </row>
    <row r="114" spans="2:2" ht="18.75" customHeight="1">
      <c r="B114" s="22" t="s">
        <v>94</v>
      </c>
    </row>
    <row r="115" spans="2:2" ht="18.75" customHeight="1">
      <c r="B115" s="22" t="s">
        <v>95</v>
      </c>
    </row>
    <row r="116" spans="2:2" ht="18.75" customHeight="1">
      <c r="B116" s="22" t="s">
        <v>96</v>
      </c>
    </row>
    <row r="117" spans="2:2" ht="18.75" customHeight="1">
      <c r="B117" s="22" t="s">
        <v>97</v>
      </c>
    </row>
    <row r="118" spans="2:2" ht="18.75" customHeight="1">
      <c r="B118" s="22" t="s">
        <v>98</v>
      </c>
    </row>
    <row r="119" spans="2:2" ht="18.75" customHeight="1">
      <c r="B119" s="22" t="s">
        <v>99</v>
      </c>
    </row>
    <row r="120" spans="2:2" ht="18.75" customHeight="1">
      <c r="B120" s="22" t="s">
        <v>100</v>
      </c>
    </row>
    <row r="121" spans="2:2" ht="18.75" customHeight="1">
      <c r="B121" s="22" t="s">
        <v>101</v>
      </c>
    </row>
    <row r="122" spans="2:2" ht="18.75" customHeight="1">
      <c r="B122" s="22" t="s">
        <v>102</v>
      </c>
    </row>
    <row r="123" spans="2:2" ht="18.75" customHeight="1">
      <c r="B123" s="22" t="s">
        <v>103</v>
      </c>
    </row>
    <row r="124" spans="2:2" ht="18.75" customHeight="1">
      <c r="B124" s="22" t="s">
        <v>104</v>
      </c>
    </row>
    <row r="125" spans="2:2" ht="18.75" customHeight="1">
      <c r="B125" s="22" t="s">
        <v>105</v>
      </c>
    </row>
    <row r="126" spans="2:2" ht="18.75" customHeight="1">
      <c r="B126" s="22" t="s">
        <v>106</v>
      </c>
    </row>
    <row r="127" spans="2:2" ht="18.75" customHeight="1">
      <c r="B127" s="22" t="s">
        <v>107</v>
      </c>
    </row>
    <row r="128" spans="2:2" ht="18.75" customHeight="1">
      <c r="B128" s="22" t="s">
        <v>108</v>
      </c>
    </row>
    <row r="129" spans="2:2" ht="18.75" customHeight="1">
      <c r="B129" s="22" t="s">
        <v>109</v>
      </c>
    </row>
    <row r="130" spans="2:2" ht="18.75" customHeight="1">
      <c r="B130" s="22" t="s">
        <v>110</v>
      </c>
    </row>
    <row r="131" spans="2:2" ht="18.75" customHeight="1">
      <c r="B131" s="22" t="s">
        <v>111</v>
      </c>
    </row>
    <row r="132" spans="2:2" ht="18.75" customHeight="1">
      <c r="B132" s="22" t="s">
        <v>112</v>
      </c>
    </row>
  </sheetData>
  <sheetProtection algorithmName="SHA-512" hashValue="xxe/cO/fwZrE3Wek+/I/eY2vKKWOAJIAN7yeongOw7P0RUQxHCh6k/Xe+3/6OaQqRjkQRXzOwT8JxmM8uKnIBw==" saltValue="C7mbbNfpwqCNlJu3m0XfMQ==" spinCount="100000" sheet="1" objects="1" scenarios="1" selectLockedCells="1"/>
  <dataConsolidate/>
  <mergeCells count="27">
    <mergeCell ref="A60:B60"/>
    <mergeCell ref="AE60:AF60"/>
    <mergeCell ref="AE2:AF2"/>
    <mergeCell ref="AE6:AF6"/>
    <mergeCell ref="E7:AF7"/>
    <mergeCell ref="A2:B2"/>
    <mergeCell ref="A3:A6"/>
    <mergeCell ref="S2:AD2"/>
    <mergeCell ref="U8:AF8"/>
    <mergeCell ref="S9:U9"/>
    <mergeCell ref="E3:AF3"/>
    <mergeCell ref="E4:AF4"/>
    <mergeCell ref="U5:AF5"/>
    <mergeCell ref="S6:AC6"/>
    <mergeCell ref="AE44:AF45"/>
    <mergeCell ref="AE47:AF47"/>
    <mergeCell ref="U47:AD47"/>
    <mergeCell ref="AD9:AF9"/>
    <mergeCell ref="E62:AD62"/>
    <mergeCell ref="E63:AC63"/>
    <mergeCell ref="AD63:AF63"/>
    <mergeCell ref="S44:AC45"/>
    <mergeCell ref="A7:A9"/>
    <mergeCell ref="A11:E11"/>
    <mergeCell ref="B44:B45"/>
    <mergeCell ref="E44:E45"/>
    <mergeCell ref="AE11:AF11"/>
  </mergeCells>
  <phoneticPr fontId="1"/>
  <conditionalFormatting sqref="B14:AF43">
    <cfRule type="expression" dxfId="11" priority="10">
      <formula>$AD14=2</formula>
    </cfRule>
  </conditionalFormatting>
  <conditionalFormatting sqref="E2:AD2">
    <cfRule type="cellIs" dxfId="10" priority="5" operator="equal">
      <formula>""</formula>
    </cfRule>
  </conditionalFormatting>
  <conditionalFormatting sqref="S60 AC60 AD9 E3:AF5 S6 AE6 E7:AF8 S9 AE11">
    <cfRule type="cellIs" dxfId="9" priority="20" stopIfTrue="1" operator="equal">
      <formula>""</formula>
    </cfRule>
  </conditionalFormatting>
  <conditionalFormatting sqref="S60 AC60">
    <cfRule type="cellIs" dxfId="8" priority="18" stopIfTrue="1" operator="notEqual">
      <formula>""</formula>
    </cfRule>
  </conditionalFormatting>
  <conditionalFormatting sqref="AD9">
    <cfRule type="cellIs" dxfId="7" priority="2" stopIfTrue="1" operator="equal">
      <formula>0</formula>
    </cfRule>
  </conditionalFormatting>
  <conditionalFormatting sqref="AE47">
    <cfRule type="cellIs" dxfId="6" priority="7" stopIfTrue="1" operator="equal">
      <formula>""</formula>
    </cfRule>
  </conditionalFormatting>
  <conditionalFormatting sqref="AE47:AF47">
    <cfRule type="expression" dxfId="5" priority="6">
      <formula>IF(OR(S2="",S2="十日町クロスカントリースキー大会"),TRUE,FALSE)</formula>
    </cfRule>
  </conditionalFormatting>
  <conditionalFormatting sqref="AE60:AF60">
    <cfRule type="cellIs" dxfId="4" priority="11" operator="notEqual">
      <formula>""</formula>
    </cfRule>
    <cfRule type="expression" dxfId="3" priority="12">
      <formula>IF($AD$60&lt;&gt;"",TRUE,FALSE)</formula>
    </cfRule>
  </conditionalFormatting>
  <conditionalFormatting sqref="AF14:AF43">
    <cfRule type="expression" dxfId="2" priority="1">
      <formula>AND($AE14&lt;&gt;"",$AF14="")</formula>
    </cfRule>
  </conditionalFormatting>
  <dataValidations xWindow="270" yWindow="563" count="15">
    <dataValidation type="list" allowBlank="1" showInputMessage="1" showErrorMessage="1" sqref="AC60" xr:uid="{00000000-0002-0000-0000-000000000000}">
      <formula1>"振込,書留,現金"</formula1>
    </dataValidation>
    <dataValidation imeMode="hiragana" allowBlank="1" showInputMessage="1" showErrorMessage="1" sqref="F14:R43 E4:AF4 E7:AF7 AE60:AF60 U8:AF8 U5:AF5" xr:uid="{00000000-0002-0000-0000-000001000000}"/>
    <dataValidation imeMode="halfAlpha" allowBlank="1" showInputMessage="1" showErrorMessage="1" sqref="S60 T8 E5 E8 V14:AB43 C14:D43 S6:AC6 AE6:AF6 T5 V9:AD9 S9" xr:uid="{00000000-0002-0000-0000-000002000000}"/>
    <dataValidation imeMode="fullKatakana" allowBlank="1" showInputMessage="1" showErrorMessage="1" sqref="T14:T43 E3:AF3" xr:uid="{00000000-0002-0000-0000-000003000000}"/>
    <dataValidation imeMode="hiragana" allowBlank="1" showInputMessage="1" showErrorMessage="1" prompt="苗字と名前の間は全角スペース！" sqref="E14:E43" xr:uid="{00000000-0002-0000-0000-000004000000}"/>
    <dataValidation imeMode="fullKatakana" allowBlank="1" showInputMessage="1" showErrorMessage="1" prompt="苗字と名前の間は全角スペース！" sqref="S14:S43" xr:uid="{00000000-0002-0000-0000-000005000000}"/>
    <dataValidation type="list" imeMode="halfAlpha" allowBlank="1" showInputMessage="1" showErrorMessage="1" prompt="リストから選択！_x000a_男：1_x000a_女：2" sqref="AD14:AD43" xr:uid="{00000000-0002-0000-0000-000006000000}">
      <formula1>"1,2"</formula1>
    </dataValidation>
    <dataValidation type="list" allowBlank="1" showInputMessage="1" showErrorMessage="1" sqref="S5 S8" xr:uid="{00000000-0002-0000-0000-000007000000}">
      <formula1>$B$86:$B$132</formula1>
    </dataValidation>
    <dataValidation imeMode="halfAlpha" allowBlank="1" showInputMessage="1" showErrorMessage="1" prompt="大学生以下は必須！" sqref="U14:U43" xr:uid="{00000000-0002-0000-0000-000008000000}"/>
    <dataValidation imeMode="halfAlpha" allowBlank="1" showInputMessage="1" showErrorMessage="1" prompt="大学生以下は省略可！" sqref="AC14:AC43" xr:uid="{00000000-0002-0000-0000-000009000000}"/>
    <dataValidation imeMode="halfAlpha" allowBlank="1" showInputMessage="1" showErrorMessage="1" prompt="「出場種目」毎に速い順に「1」から！" sqref="AF14:AF43" xr:uid="{00000000-0002-0000-0000-00000A000000}"/>
    <dataValidation type="list" allowBlank="1" showInputMessage="1" showErrorMessage="1" sqref="S2:AD2" xr:uid="{00000000-0002-0000-0000-00000B000000}">
      <formula1>"中越地区ジュニアクロスカントリースキー大会,市民スキー選手権大会,十日町クロスカントリースキー大会,十日町カップローラースキー大会"</formula1>
    </dataValidation>
    <dataValidation imeMode="halfAlpha" allowBlank="1" showInputMessage="1" showErrorMessage="1" prompt="大会回数を数字のみ入力！" sqref="E2" xr:uid="{00000000-0002-0000-0000-00000C000000}"/>
    <dataValidation imeMode="halfAlpha" allowBlank="1" showInputMessage="1" showErrorMessage="1" prompt="ｶﾙﾌｶｯﾌﾟの成人・高校のみ入力!!" sqref="B14:B43" xr:uid="{00000000-0002-0000-0000-00000D000000}"/>
    <dataValidation type="list" allowBlank="1" showInputMessage="1" showErrorMessage="1" prompt="参加種目をリスト選択" sqref="AE14:AE43" xr:uid="{00000000-0002-0000-0000-00000E000000}">
      <formula1>IF($AD14=1,$AZ$1:$AZ$4,$AZ$5:$AZ$8)</formula1>
    </dataValidation>
  </dataValidations>
  <printOptions horizontalCentered="1"/>
  <pageMargins left="0.59055118110236227" right="0.59055118110236227" top="0.39370078740157483" bottom="0.19685039370078741" header="0" footer="0"/>
  <pageSetup paperSize="9" scale="73" orientation="portrait" horizontalDpi="4294967294" verticalDpi="300" r:id="rId1"/>
  <headerFooter alignWithMargins="0">
    <oddHeader>&amp;L&amp;8《十日町市スキー協会NR部》&amp;C&amp;"ＭＳ Ｐ明朝,太字 斜体"&amp;14大　会　参　加　申　込　書&amp;R&amp;"ＭＳ Ｐ明朝,標準"&amp;10№&amp;P</oddHead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</sheetPr>
  <dimension ref="A1:X38"/>
  <sheetViews>
    <sheetView showGridLines="0" showZeros="0" view="pageBreakPreview" zoomScaleNormal="100" zoomScaleSheetLayoutView="100" workbookViewId="0">
      <selection activeCell="O18" sqref="O18"/>
    </sheetView>
  </sheetViews>
  <sheetFormatPr defaultRowHeight="13.5"/>
  <cols>
    <col min="1" max="1" width="10.375" style="52" customWidth="1"/>
    <col min="2" max="2" width="8.75" style="52" customWidth="1"/>
    <col min="3" max="21" width="3.75" style="52" customWidth="1"/>
    <col min="22" max="16384" width="9" style="52"/>
  </cols>
  <sheetData>
    <row r="1" spans="1:21" ht="21.75" customHeight="1">
      <c r="A1" s="251" t="s">
        <v>51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</row>
    <row r="2" spans="1:21" ht="34.5" customHeight="1">
      <c r="A2" s="253"/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</row>
    <row r="3" spans="1:21" ht="44.25" customHeight="1"/>
    <row r="4" spans="1:21" ht="22.5" customHeight="1"/>
    <row r="5" spans="1:21" ht="39" customHeight="1"/>
    <row r="6" spans="1:21" ht="32.25" customHeight="1"/>
    <row r="7" spans="1:21" ht="31.5" customHeight="1"/>
    <row r="8" spans="1:21" ht="24" customHeight="1" thickBot="1">
      <c r="A8" s="254" t="s">
        <v>28</v>
      </c>
      <c r="B8" s="254"/>
      <c r="C8" s="254"/>
      <c r="D8" s="254"/>
      <c r="E8" s="254"/>
      <c r="F8" s="254"/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</row>
    <row r="9" spans="1:21" ht="21.75" customHeight="1">
      <c r="A9" s="264" t="s">
        <v>3</v>
      </c>
      <c r="B9" s="53" t="s">
        <v>52</v>
      </c>
      <c r="C9" s="257"/>
      <c r="D9" s="258"/>
      <c r="E9" s="259"/>
      <c r="F9" s="262"/>
      <c r="G9" s="258"/>
      <c r="H9" s="258"/>
      <c r="I9" s="263"/>
      <c r="J9" s="257"/>
      <c r="K9" s="258"/>
      <c r="L9" s="258"/>
      <c r="M9" s="259"/>
      <c r="N9" s="257"/>
      <c r="O9" s="258"/>
      <c r="P9" s="258"/>
      <c r="Q9" s="259"/>
      <c r="R9" s="257"/>
      <c r="S9" s="258"/>
      <c r="T9" s="258"/>
      <c r="U9" s="259"/>
    </row>
    <row r="10" spans="1:21" ht="22.5" customHeight="1" thickBot="1">
      <c r="A10" s="265"/>
      <c r="B10" s="54" t="s">
        <v>13</v>
      </c>
      <c r="C10" s="55" t="s">
        <v>4</v>
      </c>
      <c r="D10" s="56" t="s">
        <v>5</v>
      </c>
      <c r="E10" s="57" t="s">
        <v>6</v>
      </c>
      <c r="F10" s="55" t="s">
        <v>7</v>
      </c>
      <c r="G10" s="58" t="s">
        <v>4</v>
      </c>
      <c r="H10" s="56" t="s">
        <v>5</v>
      </c>
      <c r="I10" s="57" t="s">
        <v>6</v>
      </c>
      <c r="J10" s="55" t="s">
        <v>7</v>
      </c>
      <c r="K10" s="58" t="s">
        <v>4</v>
      </c>
      <c r="L10" s="56" t="s">
        <v>5</v>
      </c>
      <c r="M10" s="57" t="s">
        <v>6</v>
      </c>
      <c r="N10" s="55" t="s">
        <v>7</v>
      </c>
      <c r="O10" s="58" t="s">
        <v>4</v>
      </c>
      <c r="P10" s="56" t="s">
        <v>5</v>
      </c>
      <c r="Q10" s="57" t="s">
        <v>6</v>
      </c>
      <c r="R10" s="55" t="s">
        <v>7</v>
      </c>
      <c r="S10" s="58" t="s">
        <v>4</v>
      </c>
      <c r="T10" s="56" t="s">
        <v>5</v>
      </c>
      <c r="U10" s="57" t="s">
        <v>6</v>
      </c>
    </row>
    <row r="11" spans="1:21" ht="22.5" customHeight="1" thickTop="1">
      <c r="A11" s="59" t="s">
        <v>26</v>
      </c>
      <c r="B11" s="60" t="s">
        <v>14</v>
      </c>
      <c r="C11" s="1"/>
      <c r="D11" s="2"/>
      <c r="E11" s="3"/>
      <c r="F11" s="1"/>
      <c r="G11" s="4"/>
      <c r="H11" s="2"/>
      <c r="I11" s="3"/>
      <c r="J11" s="1"/>
      <c r="K11" s="4"/>
      <c r="L11" s="2"/>
      <c r="M11" s="3"/>
      <c r="N11" s="1"/>
      <c r="O11" s="4"/>
      <c r="P11" s="2"/>
      <c r="Q11" s="3"/>
      <c r="R11" s="1"/>
      <c r="S11" s="4"/>
      <c r="T11" s="2"/>
      <c r="U11" s="3"/>
    </row>
    <row r="12" spans="1:21" ht="22.5" customHeight="1">
      <c r="A12" s="59" t="s">
        <v>27</v>
      </c>
      <c r="B12" s="61" t="s">
        <v>15</v>
      </c>
      <c r="C12" s="5"/>
      <c r="D12" s="6"/>
      <c r="E12" s="7"/>
      <c r="F12" s="5"/>
      <c r="G12" s="8"/>
      <c r="H12" s="6"/>
      <c r="I12" s="7"/>
      <c r="J12" s="5"/>
      <c r="K12" s="8"/>
      <c r="L12" s="6"/>
      <c r="M12" s="7"/>
      <c r="N12" s="5"/>
      <c r="O12" s="8"/>
      <c r="P12" s="6"/>
      <c r="Q12" s="7"/>
      <c r="R12" s="5"/>
      <c r="S12" s="8"/>
      <c r="T12" s="6"/>
      <c r="U12" s="7"/>
    </row>
    <row r="13" spans="1:21" ht="22.5" customHeight="1">
      <c r="A13" s="260" t="s">
        <v>2</v>
      </c>
      <c r="B13" s="62" t="s">
        <v>14</v>
      </c>
      <c r="C13" s="9"/>
      <c r="D13" s="10"/>
      <c r="E13" s="11"/>
      <c r="F13" s="9"/>
      <c r="G13" s="12"/>
      <c r="H13" s="10"/>
      <c r="I13" s="11"/>
      <c r="J13" s="9"/>
      <c r="K13" s="12"/>
      <c r="L13" s="10"/>
      <c r="M13" s="11"/>
      <c r="N13" s="9"/>
      <c r="O13" s="12"/>
      <c r="P13" s="10"/>
      <c r="Q13" s="11"/>
      <c r="R13" s="9"/>
      <c r="S13" s="12"/>
      <c r="T13" s="10"/>
      <c r="U13" s="11"/>
    </row>
    <row r="14" spans="1:21" ht="22.5" customHeight="1">
      <c r="A14" s="261"/>
      <c r="B14" s="63" t="s">
        <v>15</v>
      </c>
      <c r="C14" s="13"/>
      <c r="D14" s="14"/>
      <c r="E14" s="15"/>
      <c r="F14" s="13"/>
      <c r="G14" s="16"/>
      <c r="H14" s="14"/>
      <c r="I14" s="15"/>
      <c r="J14" s="13"/>
      <c r="K14" s="16"/>
      <c r="L14" s="14"/>
      <c r="M14" s="15"/>
      <c r="N14" s="13"/>
      <c r="O14" s="16"/>
      <c r="P14" s="14"/>
      <c r="Q14" s="15"/>
      <c r="R14" s="13"/>
      <c r="S14" s="16"/>
      <c r="T14" s="14"/>
      <c r="U14" s="15"/>
    </row>
    <row r="15" spans="1:21" ht="22.5" customHeight="1">
      <c r="A15" s="266" t="s">
        <v>8</v>
      </c>
      <c r="B15" s="60" t="s">
        <v>14</v>
      </c>
      <c r="C15" s="1"/>
      <c r="D15" s="2"/>
      <c r="E15" s="3"/>
      <c r="F15" s="1"/>
      <c r="G15" s="4"/>
      <c r="H15" s="2"/>
      <c r="I15" s="3"/>
      <c r="J15" s="1"/>
      <c r="K15" s="4"/>
      <c r="L15" s="2"/>
      <c r="M15" s="3"/>
      <c r="N15" s="1"/>
      <c r="O15" s="4"/>
      <c r="P15" s="2"/>
      <c r="Q15" s="3"/>
      <c r="R15" s="1"/>
      <c r="S15" s="4"/>
      <c r="T15" s="2"/>
      <c r="U15" s="3"/>
    </row>
    <row r="16" spans="1:21" ht="22.5" customHeight="1">
      <c r="A16" s="266"/>
      <c r="B16" s="61" t="s">
        <v>15</v>
      </c>
      <c r="C16" s="5"/>
      <c r="D16" s="6"/>
      <c r="E16" s="7"/>
      <c r="F16" s="5"/>
      <c r="G16" s="8"/>
      <c r="H16" s="6"/>
      <c r="I16" s="7"/>
      <c r="J16" s="5"/>
      <c r="K16" s="8"/>
      <c r="L16" s="6"/>
      <c r="M16" s="7"/>
      <c r="N16" s="5"/>
      <c r="O16" s="8"/>
      <c r="P16" s="6"/>
      <c r="Q16" s="7"/>
      <c r="R16" s="5"/>
      <c r="S16" s="8"/>
      <c r="T16" s="6"/>
      <c r="U16" s="7"/>
    </row>
    <row r="17" spans="1:24" ht="22.5" customHeight="1">
      <c r="A17" s="260" t="s">
        <v>9</v>
      </c>
      <c r="B17" s="62" t="s">
        <v>14</v>
      </c>
      <c r="C17" s="9"/>
      <c r="D17" s="10"/>
      <c r="E17" s="11"/>
      <c r="F17" s="9"/>
      <c r="G17" s="12"/>
      <c r="H17" s="10"/>
      <c r="I17" s="11"/>
      <c r="J17" s="9"/>
      <c r="K17" s="12"/>
      <c r="L17" s="10"/>
      <c r="M17" s="11"/>
      <c r="N17" s="9"/>
      <c r="O17" s="12"/>
      <c r="P17" s="10"/>
      <c r="Q17" s="11"/>
      <c r="R17" s="9"/>
      <c r="S17" s="12"/>
      <c r="T17" s="10"/>
      <c r="U17" s="11"/>
    </row>
    <row r="18" spans="1:24" ht="22.5" customHeight="1">
      <c r="A18" s="261"/>
      <c r="B18" s="63" t="s">
        <v>15</v>
      </c>
      <c r="C18" s="13"/>
      <c r="D18" s="14"/>
      <c r="E18" s="15"/>
      <c r="F18" s="13"/>
      <c r="G18" s="16"/>
      <c r="H18" s="14"/>
      <c r="I18" s="15"/>
      <c r="J18" s="13"/>
      <c r="K18" s="16"/>
      <c r="L18" s="14"/>
      <c r="M18" s="15"/>
      <c r="N18" s="13"/>
      <c r="O18" s="16"/>
      <c r="P18" s="14"/>
      <c r="Q18" s="15"/>
      <c r="R18" s="13"/>
      <c r="S18" s="16"/>
      <c r="T18" s="14"/>
      <c r="U18" s="15"/>
    </row>
    <row r="19" spans="1:24" ht="22.5" customHeight="1">
      <c r="A19" s="230" t="s">
        <v>25</v>
      </c>
      <c r="B19" s="60" t="s">
        <v>14</v>
      </c>
      <c r="C19" s="1"/>
      <c r="D19" s="2"/>
      <c r="E19" s="3"/>
      <c r="F19" s="1"/>
      <c r="G19" s="4"/>
      <c r="H19" s="2"/>
      <c r="I19" s="3"/>
      <c r="J19" s="1"/>
      <c r="K19" s="4"/>
      <c r="L19" s="2"/>
      <c r="M19" s="3"/>
      <c r="N19" s="1"/>
      <c r="O19" s="4"/>
      <c r="P19" s="2"/>
      <c r="Q19" s="3"/>
      <c r="R19" s="1"/>
      <c r="S19" s="4"/>
      <c r="T19" s="2"/>
      <c r="U19" s="3"/>
    </row>
    <row r="20" spans="1:24" ht="22.5" customHeight="1" thickBot="1">
      <c r="A20" s="231"/>
      <c r="B20" s="64" t="s">
        <v>15</v>
      </c>
      <c r="C20" s="17"/>
      <c r="D20" s="18"/>
      <c r="E20" s="19"/>
      <c r="F20" s="17"/>
      <c r="G20" s="20"/>
      <c r="H20" s="18"/>
      <c r="I20" s="19"/>
      <c r="J20" s="17"/>
      <c r="K20" s="20"/>
      <c r="L20" s="18"/>
      <c r="M20" s="19"/>
      <c r="N20" s="17"/>
      <c r="O20" s="20"/>
      <c r="P20" s="18"/>
      <c r="Q20" s="19"/>
      <c r="R20" s="17"/>
      <c r="S20" s="20"/>
      <c r="T20" s="18"/>
      <c r="U20" s="19"/>
    </row>
    <row r="21" spans="1:24" ht="22.5" customHeight="1">
      <c r="A21" s="260" t="s">
        <v>1</v>
      </c>
      <c r="B21" s="65" t="s">
        <v>14</v>
      </c>
      <c r="C21" s="66">
        <f>SUMIF($B$11:$B$20,$B21,C$11:C$20)</f>
        <v>0</v>
      </c>
      <c r="D21" s="67">
        <f t="shared" ref="D21:S22" si="0">SUMIF($B$11:$B$20,$B21,D$11:D$20)</f>
        <v>0</v>
      </c>
      <c r="E21" s="68">
        <f t="shared" si="0"/>
        <v>0</v>
      </c>
      <c r="F21" s="66">
        <f t="shared" si="0"/>
        <v>0</v>
      </c>
      <c r="G21" s="69">
        <f t="shared" si="0"/>
        <v>0</v>
      </c>
      <c r="H21" s="67">
        <f t="shared" si="0"/>
        <v>0</v>
      </c>
      <c r="I21" s="68">
        <f t="shared" si="0"/>
        <v>0</v>
      </c>
      <c r="J21" s="66">
        <f t="shared" si="0"/>
        <v>0</v>
      </c>
      <c r="K21" s="69">
        <f t="shared" si="0"/>
        <v>0</v>
      </c>
      <c r="L21" s="67">
        <f t="shared" si="0"/>
        <v>0</v>
      </c>
      <c r="M21" s="68">
        <f t="shared" si="0"/>
        <v>0</v>
      </c>
      <c r="N21" s="66">
        <f t="shared" si="0"/>
        <v>0</v>
      </c>
      <c r="O21" s="69">
        <f t="shared" si="0"/>
        <v>0</v>
      </c>
      <c r="P21" s="67">
        <f t="shared" si="0"/>
        <v>0</v>
      </c>
      <c r="Q21" s="68">
        <f t="shared" si="0"/>
        <v>0</v>
      </c>
      <c r="R21" s="66">
        <f t="shared" si="0"/>
        <v>0</v>
      </c>
      <c r="S21" s="69">
        <f t="shared" si="0"/>
        <v>0</v>
      </c>
      <c r="T21" s="67">
        <f>SUMIF($B$11:$B$20,$B21,T$11:T$20)</f>
        <v>0</v>
      </c>
      <c r="U21" s="68">
        <f>SUMIF($B$11:$B$20,$B21,U$11:U$20)</f>
        <v>0</v>
      </c>
    </row>
    <row r="22" spans="1:24" ht="22.5" customHeight="1" thickBot="1">
      <c r="A22" s="266"/>
      <c r="B22" s="61" t="s">
        <v>15</v>
      </c>
      <c r="C22" s="70">
        <f>SUMIF($B$11:$B$20,$B22,C$11:C$20)</f>
        <v>0</v>
      </c>
      <c r="D22" s="71">
        <f t="shared" si="0"/>
        <v>0</v>
      </c>
      <c r="E22" s="72">
        <f t="shared" si="0"/>
        <v>0</v>
      </c>
      <c r="F22" s="70">
        <f t="shared" si="0"/>
        <v>0</v>
      </c>
      <c r="G22" s="73">
        <f t="shared" si="0"/>
        <v>0</v>
      </c>
      <c r="H22" s="71">
        <f t="shared" si="0"/>
        <v>0</v>
      </c>
      <c r="I22" s="72">
        <f t="shared" si="0"/>
        <v>0</v>
      </c>
      <c r="J22" s="70">
        <f t="shared" si="0"/>
        <v>0</v>
      </c>
      <c r="K22" s="73">
        <f t="shared" si="0"/>
        <v>0</v>
      </c>
      <c r="L22" s="71">
        <f t="shared" si="0"/>
        <v>0</v>
      </c>
      <c r="M22" s="72">
        <f t="shared" si="0"/>
        <v>0</v>
      </c>
      <c r="N22" s="70">
        <f t="shared" si="0"/>
        <v>0</v>
      </c>
      <c r="O22" s="73">
        <f t="shared" si="0"/>
        <v>0</v>
      </c>
      <c r="P22" s="71">
        <f t="shared" si="0"/>
        <v>0</v>
      </c>
      <c r="Q22" s="72">
        <f t="shared" si="0"/>
        <v>0</v>
      </c>
      <c r="R22" s="70">
        <f t="shared" si="0"/>
        <v>0</v>
      </c>
      <c r="S22" s="73">
        <f t="shared" si="0"/>
        <v>0</v>
      </c>
      <c r="T22" s="71">
        <f>SUMIF($B$11:$B$20,$B22,T$11:T$20)</f>
        <v>0</v>
      </c>
      <c r="U22" s="72">
        <f>SUMIF($B$11:$B$20,$B22,U$11:U$20)</f>
        <v>0</v>
      </c>
    </row>
    <row r="23" spans="1:24" ht="27.75" customHeight="1" thickBot="1">
      <c r="A23" s="202" t="s">
        <v>29</v>
      </c>
      <c r="B23" s="247"/>
      <c r="C23" s="74">
        <f>SUM(C21:C22)</f>
        <v>0</v>
      </c>
      <c r="D23" s="75">
        <f t="shared" ref="D23:U23" si="1">SUM(D21:D22)</f>
        <v>0</v>
      </c>
      <c r="E23" s="76">
        <f t="shared" si="1"/>
        <v>0</v>
      </c>
      <c r="F23" s="74">
        <f t="shared" si="1"/>
        <v>0</v>
      </c>
      <c r="G23" s="77">
        <f t="shared" si="1"/>
        <v>0</v>
      </c>
      <c r="H23" s="75">
        <f t="shared" si="1"/>
        <v>0</v>
      </c>
      <c r="I23" s="76">
        <f t="shared" si="1"/>
        <v>0</v>
      </c>
      <c r="J23" s="74">
        <f t="shared" si="1"/>
        <v>0</v>
      </c>
      <c r="K23" s="77">
        <f t="shared" si="1"/>
        <v>0</v>
      </c>
      <c r="L23" s="75">
        <f t="shared" si="1"/>
        <v>0</v>
      </c>
      <c r="M23" s="76">
        <f>SUM(M21:M22)</f>
        <v>0</v>
      </c>
      <c r="N23" s="74">
        <f t="shared" si="1"/>
        <v>0</v>
      </c>
      <c r="O23" s="77">
        <f t="shared" si="1"/>
        <v>0</v>
      </c>
      <c r="P23" s="75">
        <f t="shared" si="1"/>
        <v>0</v>
      </c>
      <c r="Q23" s="76">
        <f t="shared" si="1"/>
        <v>0</v>
      </c>
      <c r="R23" s="74">
        <f t="shared" si="1"/>
        <v>0</v>
      </c>
      <c r="S23" s="77">
        <f t="shared" si="1"/>
        <v>0</v>
      </c>
      <c r="T23" s="75">
        <f t="shared" si="1"/>
        <v>0</v>
      </c>
      <c r="U23" s="76">
        <f t="shared" si="1"/>
        <v>0</v>
      </c>
    </row>
    <row r="24" spans="1:24" ht="18" customHeight="1">
      <c r="A24" s="29" t="s">
        <v>10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</row>
    <row r="25" spans="1:24" ht="15" customHeight="1">
      <c r="A25" s="78" t="s">
        <v>53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29"/>
      <c r="S25" s="29"/>
      <c r="T25" s="29"/>
      <c r="U25" s="29"/>
    </row>
    <row r="26" spans="1:24" ht="15" customHeight="1">
      <c r="A26" s="78" t="s">
        <v>54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29"/>
      <c r="S26" s="29"/>
      <c r="T26" s="29"/>
      <c r="U26" s="29"/>
    </row>
    <row r="27" spans="1:24" ht="18" customHeight="1">
      <c r="A27" s="235" t="s">
        <v>30</v>
      </c>
      <c r="B27" s="236"/>
      <c r="C27" s="245" t="s">
        <v>56</v>
      </c>
      <c r="D27" s="246"/>
      <c r="E27" s="246"/>
      <c r="F27" s="246"/>
      <c r="G27" s="246"/>
      <c r="H27" s="246"/>
      <c r="I27" s="246"/>
      <c r="J27" s="246"/>
      <c r="K27" s="246"/>
      <c r="L27" s="246"/>
      <c r="M27" s="246"/>
      <c r="N27" s="246"/>
      <c r="O27" s="246"/>
      <c r="P27" s="246"/>
      <c r="Q27" s="246"/>
      <c r="R27" s="246"/>
      <c r="S27" s="246"/>
      <c r="T27" s="246"/>
      <c r="U27" s="246"/>
    </row>
    <row r="28" spans="1:24" ht="18" customHeight="1">
      <c r="A28" s="235" t="s">
        <v>31</v>
      </c>
      <c r="B28" s="236"/>
      <c r="C28" s="245" t="s">
        <v>57</v>
      </c>
      <c r="D28" s="246"/>
      <c r="E28" s="246"/>
      <c r="F28" s="246"/>
      <c r="G28" s="246"/>
      <c r="H28" s="246"/>
      <c r="I28" s="246"/>
      <c r="J28" s="246"/>
      <c r="K28" s="246"/>
      <c r="L28" s="246"/>
      <c r="M28" s="246"/>
      <c r="N28" s="246"/>
      <c r="O28" s="246"/>
      <c r="P28" s="246"/>
      <c r="Q28" s="246"/>
      <c r="R28" s="246"/>
      <c r="S28" s="246"/>
      <c r="T28" s="246"/>
      <c r="U28" s="246"/>
    </row>
    <row r="29" spans="1:24" ht="10.5" customHeight="1" thickBot="1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29"/>
      <c r="S29" s="29"/>
      <c r="T29" s="29"/>
      <c r="U29" s="29"/>
    </row>
    <row r="30" spans="1:24" ht="27.75" customHeight="1" thickBot="1">
      <c r="A30" s="237" t="s">
        <v>11</v>
      </c>
      <c r="B30" s="238"/>
      <c r="C30" s="242"/>
      <c r="D30" s="243"/>
      <c r="E30" s="243"/>
      <c r="F30" s="243"/>
      <c r="G30" s="243"/>
      <c r="H30" s="243"/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4"/>
    </row>
    <row r="31" spans="1:24" ht="18.75" customHeight="1">
      <c r="A31" s="267" t="s">
        <v>35</v>
      </c>
      <c r="B31" s="267"/>
      <c r="C31" s="267"/>
      <c r="D31" s="267"/>
      <c r="E31" s="268"/>
      <c r="F31" s="268"/>
      <c r="G31" s="79" t="s">
        <v>33</v>
      </c>
      <c r="H31" s="268"/>
      <c r="I31" s="268"/>
      <c r="J31" s="241" t="s">
        <v>34</v>
      </c>
      <c r="K31" s="241"/>
      <c r="L31" s="241"/>
      <c r="M31" s="241"/>
      <c r="N31" s="241"/>
      <c r="O31" s="241"/>
      <c r="P31" s="241"/>
      <c r="Q31" s="241"/>
      <c r="R31" s="241"/>
      <c r="S31" s="241"/>
      <c r="T31" s="241"/>
      <c r="U31" s="241"/>
      <c r="W31" s="80"/>
      <c r="X31" s="81"/>
    </row>
    <row r="32" spans="1:24" ht="22.5" customHeight="1">
      <c r="A32" s="239" t="s">
        <v>44</v>
      </c>
      <c r="B32" s="82" t="s">
        <v>40</v>
      </c>
      <c r="C32" s="21"/>
      <c r="D32" s="83" t="s">
        <v>36</v>
      </c>
      <c r="E32" s="232" t="s">
        <v>37</v>
      </c>
      <c r="F32" s="233"/>
      <c r="G32" s="233"/>
      <c r="H32" s="21"/>
      <c r="I32" s="83" t="s">
        <v>36</v>
      </c>
      <c r="J32" s="232" t="s">
        <v>39</v>
      </c>
      <c r="K32" s="233"/>
      <c r="L32" s="233"/>
      <c r="M32" s="21"/>
      <c r="N32" s="83" t="s">
        <v>36</v>
      </c>
      <c r="O32" s="232" t="s">
        <v>38</v>
      </c>
      <c r="P32" s="233"/>
      <c r="Q32" s="233"/>
      <c r="R32" s="21"/>
      <c r="S32" s="84" t="s">
        <v>36</v>
      </c>
      <c r="U32" s="85"/>
    </row>
    <row r="33" spans="1:21" ht="22.5" customHeight="1">
      <c r="A33" s="240"/>
      <c r="B33" s="86" t="s">
        <v>41</v>
      </c>
      <c r="C33" s="234"/>
      <c r="D33" s="234"/>
      <c r="E33" s="234"/>
      <c r="F33" s="234"/>
      <c r="G33" s="86" t="s">
        <v>43</v>
      </c>
      <c r="H33" s="30"/>
      <c r="I33" s="87" t="s">
        <v>36</v>
      </c>
      <c r="J33" s="255" t="s">
        <v>45</v>
      </c>
      <c r="K33" s="256"/>
      <c r="L33" s="256"/>
      <c r="M33" s="256"/>
      <c r="N33" s="256"/>
      <c r="O33" s="234"/>
      <c r="P33" s="234"/>
      <c r="Q33" s="234"/>
      <c r="R33" s="234"/>
      <c r="S33" s="88" t="s">
        <v>42</v>
      </c>
      <c r="T33" s="89"/>
      <c r="U33" s="89"/>
    </row>
    <row r="34" spans="1:21" ht="6" customHeight="1">
      <c r="A34" s="29"/>
      <c r="B34" s="29"/>
      <c r="C34" s="90"/>
      <c r="D34" s="90"/>
      <c r="E34" s="90"/>
      <c r="F34" s="90"/>
      <c r="G34" s="90"/>
      <c r="H34" s="90"/>
      <c r="I34" s="90"/>
      <c r="J34" s="29"/>
      <c r="K34" s="29"/>
      <c r="L34" s="29"/>
      <c r="M34" s="90"/>
      <c r="N34" s="90"/>
      <c r="O34" s="90"/>
      <c r="P34" s="90"/>
      <c r="Q34" s="90"/>
      <c r="R34" s="90"/>
      <c r="S34" s="90"/>
      <c r="T34" s="90"/>
      <c r="U34" s="90"/>
    </row>
    <row r="35" spans="1:21" ht="18.75" customHeight="1">
      <c r="A35" s="248" t="s">
        <v>46</v>
      </c>
      <c r="B35" s="248"/>
      <c r="C35" s="248"/>
      <c r="D35" s="248"/>
      <c r="E35" s="248"/>
      <c r="F35" s="248"/>
      <c r="G35" s="248"/>
      <c r="H35" s="248"/>
      <c r="I35" s="248"/>
      <c r="J35" s="248"/>
      <c r="K35" s="248"/>
      <c r="L35" s="248"/>
      <c r="M35" s="248"/>
      <c r="N35" s="248"/>
      <c r="O35" s="248"/>
      <c r="P35" s="248"/>
      <c r="Q35" s="248"/>
      <c r="R35" s="248"/>
      <c r="S35" s="248"/>
      <c r="T35" s="248"/>
      <c r="U35" s="248"/>
    </row>
    <row r="36" spans="1:21" ht="15" customHeight="1">
      <c r="A36" s="229" t="s">
        <v>55</v>
      </c>
      <c r="B36" s="229"/>
      <c r="C36" s="229"/>
      <c r="D36" s="229"/>
      <c r="E36" s="229"/>
      <c r="F36" s="229"/>
      <c r="G36" s="229"/>
      <c r="H36" s="229"/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</row>
    <row r="37" spans="1:21" ht="15" customHeight="1">
      <c r="A37" s="250" t="s">
        <v>12</v>
      </c>
      <c r="B37" s="250"/>
      <c r="C37" s="250"/>
      <c r="D37" s="250"/>
      <c r="E37" s="250"/>
      <c r="F37" s="250"/>
      <c r="G37" s="250"/>
      <c r="H37" s="250"/>
      <c r="I37" s="250"/>
      <c r="J37" s="250"/>
      <c r="K37" s="250"/>
      <c r="L37" s="250"/>
      <c r="M37" s="250"/>
      <c r="N37" s="250"/>
      <c r="O37" s="250"/>
      <c r="P37" s="250"/>
      <c r="Q37" s="250"/>
      <c r="R37" s="250"/>
      <c r="S37" s="250"/>
      <c r="T37" s="250"/>
      <c r="U37" s="250"/>
    </row>
    <row r="38" spans="1:21" ht="18" customHeight="1">
      <c r="A38" s="249" t="s">
        <v>32</v>
      </c>
      <c r="B38" s="249"/>
      <c r="C38" s="249"/>
      <c r="D38" s="249"/>
      <c r="E38" s="249"/>
      <c r="F38" s="249"/>
      <c r="G38" s="249"/>
      <c r="H38" s="249"/>
      <c r="I38" s="249"/>
      <c r="J38" s="249"/>
      <c r="K38" s="249"/>
      <c r="L38" s="249"/>
      <c r="M38" s="249"/>
      <c r="N38" s="249"/>
      <c r="O38" s="249"/>
      <c r="P38" s="249"/>
      <c r="Q38" s="249"/>
      <c r="R38" s="249"/>
      <c r="S38" s="249"/>
      <c r="T38" s="249"/>
      <c r="U38" s="249"/>
    </row>
  </sheetData>
  <sheetProtection sheet="1" objects="1" scenarios="1" selectLockedCells="1"/>
  <mergeCells count="36">
    <mergeCell ref="A15:A16"/>
    <mergeCell ref="A31:D31"/>
    <mergeCell ref="E31:F31"/>
    <mergeCell ref="H31:I31"/>
    <mergeCell ref="A38:U38"/>
    <mergeCell ref="A37:U37"/>
    <mergeCell ref="A1:U1"/>
    <mergeCell ref="A2:U2"/>
    <mergeCell ref="A8:U8"/>
    <mergeCell ref="J33:N33"/>
    <mergeCell ref="O33:R33"/>
    <mergeCell ref="C28:U28"/>
    <mergeCell ref="J9:M9"/>
    <mergeCell ref="R9:U9"/>
    <mergeCell ref="A13:A14"/>
    <mergeCell ref="F9:I9"/>
    <mergeCell ref="N9:Q9"/>
    <mergeCell ref="C9:E9"/>
    <mergeCell ref="A9:A10"/>
    <mergeCell ref="A17:A18"/>
    <mergeCell ref="A36:U36"/>
    <mergeCell ref="A19:A20"/>
    <mergeCell ref="O32:Q32"/>
    <mergeCell ref="C33:F33"/>
    <mergeCell ref="A28:B28"/>
    <mergeCell ref="A27:B27"/>
    <mergeCell ref="A30:B30"/>
    <mergeCell ref="A32:A33"/>
    <mergeCell ref="E32:G32"/>
    <mergeCell ref="J31:U31"/>
    <mergeCell ref="C30:U30"/>
    <mergeCell ref="C27:U27"/>
    <mergeCell ref="A23:B23"/>
    <mergeCell ref="A35:U35"/>
    <mergeCell ref="J32:L32"/>
    <mergeCell ref="A21:A22"/>
  </mergeCells>
  <phoneticPr fontId="1"/>
  <conditionalFormatting sqref="C9:U9">
    <cfRule type="cellIs" dxfId="1" priority="1" stopIfTrue="1" operator="equal">
      <formula>""</formula>
    </cfRule>
  </conditionalFormatting>
  <conditionalFormatting sqref="E31:F31 H31:I31">
    <cfRule type="cellIs" dxfId="0" priority="3" stopIfTrue="1" operator="notEqual">
      <formula>""</formula>
    </cfRule>
  </conditionalFormatting>
  <dataValidations count="2">
    <dataValidation imeMode="halfAlpha" allowBlank="1" showInputMessage="1" showErrorMessage="1" sqref="C11:U20 E31:F31 H31:I31 C32 H32 R32 M32 H33" xr:uid="{00000000-0002-0000-0100-000000000000}"/>
    <dataValidation imeMode="hiragana" allowBlank="1" showInputMessage="1" showErrorMessage="1" sqref="C30:U30 O33:R33 C33:F33" xr:uid="{00000000-0002-0000-0100-000001000000}"/>
  </dataValidations>
  <printOptions horizontalCentered="1"/>
  <pageMargins left="0.59055118110236227" right="0.59055118110236227" top="0.35433070866141736" bottom="0.27559055118110237" header="0.23622047244094491" footer="0.23622047244094491"/>
  <pageSetup paperSize="9" orientation="portrait" r:id="rId1"/>
  <headerFooter alignWithMargins="0">
    <oddFooter>&amp;C&amp;"ＭＳ Ｐ明朝,斜体"&amp;9十日町市スキー協会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5"/>
  <sheetViews>
    <sheetView showGridLines="0" showZeros="0" topLeftCell="A4" workbookViewId="0">
      <selection activeCell="D31" sqref="D31"/>
    </sheetView>
  </sheetViews>
  <sheetFormatPr defaultRowHeight="13.5"/>
  <cols>
    <col min="1" max="1" width="20.125" style="22" bestFit="1" customWidth="1"/>
    <col min="2" max="2" width="8.75" style="22" customWidth="1"/>
    <col min="3" max="5" width="9" style="22"/>
    <col min="6" max="6" width="20.125" style="22" bestFit="1" customWidth="1"/>
    <col min="7" max="7" width="8.75" style="22" customWidth="1"/>
    <col min="8" max="10" width="9" style="22"/>
    <col min="11" max="11" width="26.75" style="22" bestFit="1" customWidth="1"/>
    <col min="12" max="12" width="15" style="22" customWidth="1"/>
    <col min="13" max="13" width="8.75" style="22" customWidth="1"/>
    <col min="14" max="16384" width="9" style="22"/>
  </cols>
  <sheetData>
    <row r="1" spans="1:15">
      <c r="A1" s="269" t="s">
        <v>200</v>
      </c>
      <c r="B1" s="269"/>
      <c r="C1" s="269"/>
      <c r="D1" s="269"/>
      <c r="E1" s="32"/>
      <c r="F1" s="269" t="s">
        <v>201</v>
      </c>
      <c r="G1" s="269"/>
      <c r="H1" s="269"/>
      <c r="I1" s="269"/>
      <c r="J1" s="32"/>
      <c r="K1" s="272" t="s">
        <v>220</v>
      </c>
      <c r="L1" s="272"/>
      <c r="M1" s="272"/>
      <c r="N1" s="272"/>
      <c r="O1" s="272"/>
    </row>
    <row r="2" spans="1:15" ht="14.25" thickBot="1">
      <c r="A2" s="32"/>
      <c r="B2" s="32"/>
      <c r="C2" s="32"/>
      <c r="D2" s="120"/>
      <c r="E2" s="120"/>
      <c r="F2" s="32"/>
      <c r="G2" s="32"/>
      <c r="H2" s="32"/>
      <c r="I2" s="120"/>
      <c r="J2" s="120"/>
      <c r="K2" s="32"/>
      <c r="L2" s="32"/>
      <c r="M2" s="32"/>
      <c r="N2" s="32"/>
      <c r="O2" s="32"/>
    </row>
    <row r="3" spans="1:15" ht="14.25" thickBot="1">
      <c r="A3" s="127" t="s">
        <v>205</v>
      </c>
      <c r="B3" s="139" t="s">
        <v>199</v>
      </c>
      <c r="C3" s="144" t="s">
        <v>202</v>
      </c>
      <c r="D3" s="125" t="s">
        <v>206</v>
      </c>
      <c r="E3" s="32"/>
      <c r="F3" s="127" t="s">
        <v>205</v>
      </c>
      <c r="G3" s="139" t="s">
        <v>199</v>
      </c>
      <c r="H3" s="144" t="s">
        <v>202</v>
      </c>
      <c r="I3" s="125" t="s">
        <v>206</v>
      </c>
      <c r="J3" s="32"/>
      <c r="K3" s="138" t="s">
        <v>203</v>
      </c>
      <c r="L3" s="127" t="s">
        <v>204</v>
      </c>
      <c r="M3" s="139" t="s">
        <v>207</v>
      </c>
      <c r="N3" s="144" t="s">
        <v>202</v>
      </c>
      <c r="O3" s="125" t="s">
        <v>206</v>
      </c>
    </row>
    <row r="4" spans="1:15" ht="14.25" thickTop="1">
      <c r="A4" s="124" t="s">
        <v>117</v>
      </c>
      <c r="B4" s="140">
        <v>1000</v>
      </c>
      <c r="C4" s="145">
        <f>COUNTIF(競技申込書!$AE$14:$AE$43,参加料計算!A4)</f>
        <v>0</v>
      </c>
      <c r="D4" s="129">
        <f>B4*C4</f>
        <v>0</v>
      </c>
      <c r="E4" s="119"/>
      <c r="F4" s="124" t="s">
        <v>129</v>
      </c>
      <c r="G4" s="140">
        <v>1000</v>
      </c>
      <c r="H4" s="145">
        <f>COUNTIF(競技申込書!$AE$14:$AE$43,参加料計算!F4)</f>
        <v>0</v>
      </c>
      <c r="I4" s="129">
        <f>G4*H4</f>
        <v>0</v>
      </c>
      <c r="J4" s="119"/>
      <c r="K4" s="22" t="s">
        <v>137</v>
      </c>
      <c r="L4" s="124" t="s">
        <v>188</v>
      </c>
      <c r="M4" s="150">
        <v>4000</v>
      </c>
      <c r="N4" s="145">
        <f>COUNTIF(競技申込書!$AE$14:$AE$43,"成年男子*")</f>
        <v>0</v>
      </c>
      <c r="O4" s="134">
        <f>M4*N4</f>
        <v>0</v>
      </c>
    </row>
    <row r="5" spans="1:15">
      <c r="A5" s="121" t="s">
        <v>118</v>
      </c>
      <c r="B5" s="141">
        <v>1000</v>
      </c>
      <c r="C5" s="146">
        <f>COUNTIF(競技申込書!$AE$14:$AE$43,参加料計算!A5)</f>
        <v>0</v>
      </c>
      <c r="D5" s="130">
        <f>B5*C5</f>
        <v>0</v>
      </c>
      <c r="E5" s="119"/>
      <c r="F5" s="121" t="s">
        <v>123</v>
      </c>
      <c r="G5" s="141">
        <v>1000</v>
      </c>
      <c r="H5" s="146">
        <f>COUNTIF(競技申込書!$AE$14:$AE$43,参加料計算!F5)</f>
        <v>0</v>
      </c>
      <c r="I5" s="130">
        <f t="shared" ref="I5:I14" si="0">G5*H5</f>
        <v>0</v>
      </c>
      <c r="J5" s="119"/>
      <c r="K5" s="22" t="s">
        <v>138</v>
      </c>
      <c r="L5" s="121" t="s">
        <v>193</v>
      </c>
      <c r="M5" s="151">
        <v>4000</v>
      </c>
      <c r="N5" s="146">
        <f>COUNTIF(競技申込書!$AE$14:$AE$43,"壮年男子*")</f>
        <v>0</v>
      </c>
      <c r="O5" s="135">
        <f t="shared" ref="O5:O13" si="1">M5*N5</f>
        <v>0</v>
      </c>
    </row>
    <row r="6" spans="1:15">
      <c r="A6" s="121" t="s">
        <v>119</v>
      </c>
      <c r="B6" s="141">
        <v>1000</v>
      </c>
      <c r="C6" s="146">
        <f>COUNTIF(競技申込書!$AE$14:$AE$43,参加料計算!A6)</f>
        <v>0</v>
      </c>
      <c r="D6" s="130">
        <f>B6*C6</f>
        <v>0</v>
      </c>
      <c r="E6" s="119"/>
      <c r="F6" s="121" t="s">
        <v>124</v>
      </c>
      <c r="G6" s="141">
        <v>1000</v>
      </c>
      <c r="H6" s="146">
        <f>COUNTIF(競技申込書!$AE$14:$AE$43,参加料計算!F6)</f>
        <v>0</v>
      </c>
      <c r="I6" s="130">
        <f t="shared" si="0"/>
        <v>0</v>
      </c>
      <c r="J6" s="119"/>
      <c r="K6" s="22" t="s">
        <v>139</v>
      </c>
      <c r="L6" s="121" t="s">
        <v>189</v>
      </c>
      <c r="M6" s="151">
        <v>3000</v>
      </c>
      <c r="N6" s="146">
        <f>COUNTIF(競技申込書!$AE$14:$AE$43,"高校男子*")</f>
        <v>0</v>
      </c>
      <c r="O6" s="135">
        <f t="shared" si="1"/>
        <v>0</v>
      </c>
    </row>
    <row r="7" spans="1:15">
      <c r="A7" s="121" t="s">
        <v>123</v>
      </c>
      <c r="B7" s="141">
        <v>1000</v>
      </c>
      <c r="C7" s="146">
        <f>COUNTIF(競技申込書!$AE$14:$AE$43,参加料計算!A7)</f>
        <v>0</v>
      </c>
      <c r="D7" s="130">
        <f t="shared" ref="D7:D14" si="2">B7*C7</f>
        <v>0</v>
      </c>
      <c r="E7" s="119"/>
      <c r="F7" s="121" t="s">
        <v>131</v>
      </c>
      <c r="G7" s="141">
        <v>1000</v>
      </c>
      <c r="H7" s="146">
        <f>COUNTIF(競技申込書!$AE$14:$AE$43,参加料計算!F7)</f>
        <v>0</v>
      </c>
      <c r="I7" s="130">
        <f t="shared" si="0"/>
        <v>0</v>
      </c>
      <c r="J7" s="119"/>
      <c r="K7" s="22" t="s">
        <v>140</v>
      </c>
      <c r="L7" s="121" t="s">
        <v>195</v>
      </c>
      <c r="M7" s="151">
        <v>2000</v>
      </c>
      <c r="N7" s="146">
        <f>COUNTIF(競技申込書!$AE$14:$AE$43,"中学男子*")</f>
        <v>0</v>
      </c>
      <c r="O7" s="135">
        <f t="shared" si="1"/>
        <v>0</v>
      </c>
    </row>
    <row r="8" spans="1:15" ht="14.25" thickBot="1">
      <c r="A8" s="121" t="s">
        <v>124</v>
      </c>
      <c r="B8" s="141">
        <v>1000</v>
      </c>
      <c r="C8" s="146">
        <f>COUNTIF(競技申込書!$AE$14:$AE$43,参加料計算!A8)</f>
        <v>0</v>
      </c>
      <c r="D8" s="130">
        <f t="shared" si="2"/>
        <v>0</v>
      </c>
      <c r="E8" s="119"/>
      <c r="F8" s="121" t="s">
        <v>132</v>
      </c>
      <c r="G8" s="141">
        <v>1000</v>
      </c>
      <c r="H8" s="146">
        <f>COUNTIF(競技申込書!$AE$14:$AE$43,参加料計算!F8)</f>
        <v>0</v>
      </c>
      <c r="I8" s="130">
        <f t="shared" si="0"/>
        <v>0</v>
      </c>
      <c r="J8" s="119"/>
      <c r="K8" s="22" t="s">
        <v>141</v>
      </c>
      <c r="L8" s="122" t="s">
        <v>196</v>
      </c>
      <c r="M8" s="152">
        <v>2000</v>
      </c>
      <c r="N8" s="147">
        <f>COUNTIF(競技申込書!$AE$14:$AE$43,"小学男子*")</f>
        <v>0</v>
      </c>
      <c r="O8" s="136">
        <f t="shared" si="1"/>
        <v>0</v>
      </c>
    </row>
    <row r="9" spans="1:15" ht="14.25" thickBot="1">
      <c r="A9" s="122" t="s">
        <v>127</v>
      </c>
      <c r="B9" s="142">
        <v>1000</v>
      </c>
      <c r="C9" s="147">
        <f>COUNTIF(競技申込書!$AE$14:$AE$43,参加料計算!A9)</f>
        <v>0</v>
      </c>
      <c r="D9" s="131">
        <f t="shared" si="2"/>
        <v>0</v>
      </c>
      <c r="E9" s="119"/>
      <c r="F9" s="122" t="s">
        <v>135</v>
      </c>
      <c r="G9" s="142">
        <v>1000</v>
      </c>
      <c r="H9" s="147">
        <f>COUNTIF(競技申込書!$AE$14:$AE$43,参加料計算!F9)</f>
        <v>0</v>
      </c>
      <c r="I9" s="131">
        <f t="shared" si="0"/>
        <v>0</v>
      </c>
      <c r="J9" s="119"/>
      <c r="K9" s="22" t="s">
        <v>142</v>
      </c>
      <c r="L9" s="124" t="s">
        <v>190</v>
      </c>
      <c r="M9" s="150">
        <v>4000</v>
      </c>
      <c r="N9" s="145">
        <f>COUNTIF(競技申込書!$AE$14:$AE$43,"成年女子*")</f>
        <v>0</v>
      </c>
      <c r="O9" s="134">
        <f t="shared" si="1"/>
        <v>0</v>
      </c>
    </row>
    <row r="10" spans="1:15">
      <c r="A10" s="124" t="s">
        <v>120</v>
      </c>
      <c r="B10" s="140">
        <v>1000</v>
      </c>
      <c r="C10" s="145">
        <f>COUNTIF(競技申込書!$AE$14:$AE$43,参加料計算!A10)</f>
        <v>0</v>
      </c>
      <c r="D10" s="129">
        <f t="shared" si="2"/>
        <v>0</v>
      </c>
      <c r="E10" s="119"/>
      <c r="F10" s="124" t="s">
        <v>130</v>
      </c>
      <c r="G10" s="140">
        <v>1000</v>
      </c>
      <c r="H10" s="145">
        <f>COUNTIF(競技申込書!$AE$14:$AE$43,参加料計算!F10)</f>
        <v>0</v>
      </c>
      <c r="I10" s="129">
        <f t="shared" si="0"/>
        <v>0</v>
      </c>
      <c r="J10" s="119"/>
      <c r="K10" s="22" t="s">
        <v>143</v>
      </c>
      <c r="L10" s="121" t="s">
        <v>194</v>
      </c>
      <c r="M10" s="151">
        <v>4000</v>
      </c>
      <c r="N10" s="146">
        <f>COUNTIF(競技申込書!$AE$14:$AE$43,"壮年女子*")</f>
        <v>0</v>
      </c>
      <c r="O10" s="135">
        <f t="shared" si="1"/>
        <v>0</v>
      </c>
    </row>
    <row r="11" spans="1:15">
      <c r="A11" s="121" t="s">
        <v>121</v>
      </c>
      <c r="B11" s="141">
        <v>1000</v>
      </c>
      <c r="C11" s="146">
        <f>COUNTIF(競技申込書!$AE$14:$AE$43,参加料計算!A11)</f>
        <v>0</v>
      </c>
      <c r="D11" s="130">
        <f t="shared" si="2"/>
        <v>0</v>
      </c>
      <c r="E11" s="119"/>
      <c r="F11" s="121" t="s">
        <v>125</v>
      </c>
      <c r="G11" s="141">
        <v>1000</v>
      </c>
      <c r="H11" s="146">
        <f>COUNTIF(競技申込書!$AE$14:$AE$43,参加料計算!F11)</f>
        <v>0</v>
      </c>
      <c r="I11" s="130">
        <f t="shared" si="0"/>
        <v>0</v>
      </c>
      <c r="J11" s="119"/>
      <c r="K11" s="22" t="s">
        <v>144</v>
      </c>
      <c r="L11" s="121" t="s">
        <v>191</v>
      </c>
      <c r="M11" s="151">
        <v>3000</v>
      </c>
      <c r="N11" s="146">
        <f>COUNTIF(競技申込書!$AE$14:$AE$43,"高校女子*")</f>
        <v>0</v>
      </c>
      <c r="O11" s="135">
        <f t="shared" si="1"/>
        <v>0</v>
      </c>
    </row>
    <row r="12" spans="1:15">
      <c r="A12" s="121" t="s">
        <v>122</v>
      </c>
      <c r="B12" s="141">
        <v>1000</v>
      </c>
      <c r="C12" s="146">
        <f>COUNTIF(競技申込書!$AE$14:$AE$43,参加料計算!A12)</f>
        <v>0</v>
      </c>
      <c r="D12" s="130">
        <f t="shared" si="2"/>
        <v>0</v>
      </c>
      <c r="E12" s="119"/>
      <c r="F12" s="121" t="s">
        <v>126</v>
      </c>
      <c r="G12" s="141">
        <v>1000</v>
      </c>
      <c r="H12" s="146">
        <f>COUNTIF(競技申込書!$AE$14:$AE$43,参加料計算!F12)</f>
        <v>0</v>
      </c>
      <c r="I12" s="130">
        <f t="shared" si="0"/>
        <v>0</v>
      </c>
      <c r="J12" s="119"/>
      <c r="K12" s="22" t="s">
        <v>145</v>
      </c>
      <c r="L12" s="121" t="s">
        <v>197</v>
      </c>
      <c r="M12" s="151">
        <v>2000</v>
      </c>
      <c r="N12" s="146">
        <f>COUNTIF(競技申込書!$AE$14:$AE$43,"中学女子*")</f>
        <v>0</v>
      </c>
      <c r="O12" s="135">
        <f t="shared" si="1"/>
        <v>0</v>
      </c>
    </row>
    <row r="13" spans="1:15" ht="14.25" thickBot="1">
      <c r="A13" s="121" t="s">
        <v>125</v>
      </c>
      <c r="B13" s="141">
        <v>1000</v>
      </c>
      <c r="C13" s="146">
        <f>COUNTIF(競技申込書!$AE$14:$AE$43,参加料計算!A13)</f>
        <v>0</v>
      </c>
      <c r="D13" s="130">
        <f t="shared" si="2"/>
        <v>0</v>
      </c>
      <c r="E13" s="119"/>
      <c r="F13" s="121" t="s">
        <v>133</v>
      </c>
      <c r="G13" s="141">
        <v>1000</v>
      </c>
      <c r="H13" s="146">
        <f>COUNTIF(競技申込書!$AE$14:$AE$43,参加料計算!F13)</f>
        <v>0</v>
      </c>
      <c r="I13" s="130">
        <f t="shared" si="0"/>
        <v>0</v>
      </c>
      <c r="J13" s="119"/>
      <c r="K13" s="22" t="s">
        <v>146</v>
      </c>
      <c r="L13" s="123" t="s">
        <v>198</v>
      </c>
      <c r="M13" s="153">
        <v>2000</v>
      </c>
      <c r="N13" s="148">
        <f>COUNTIF(競技申込書!$AE$14:$AE$43,"小学女子*")</f>
        <v>0</v>
      </c>
      <c r="O13" s="137">
        <f t="shared" si="1"/>
        <v>0</v>
      </c>
    </row>
    <row r="14" spans="1:15" ht="14.25" thickBot="1">
      <c r="A14" s="121" t="s">
        <v>126</v>
      </c>
      <c r="B14" s="141">
        <v>1000</v>
      </c>
      <c r="C14" s="146">
        <f>COUNTIF(競技申込書!$AE$14:$AE$43,参加料計算!A14)</f>
        <v>0</v>
      </c>
      <c r="D14" s="130">
        <f t="shared" si="2"/>
        <v>0</v>
      </c>
      <c r="E14" s="119"/>
      <c r="F14" s="121" t="s">
        <v>134</v>
      </c>
      <c r="G14" s="141">
        <v>1000</v>
      </c>
      <c r="H14" s="146">
        <f>COUNTIF(競技申込書!$AE$14:$AE$43,参加料計算!F14)</f>
        <v>0</v>
      </c>
      <c r="I14" s="130">
        <f t="shared" si="0"/>
        <v>0</v>
      </c>
      <c r="J14" s="119"/>
      <c r="K14" s="22" t="s">
        <v>147</v>
      </c>
      <c r="L14" s="270" t="s">
        <v>208</v>
      </c>
      <c r="M14" s="271"/>
      <c r="N14" s="149">
        <f>SUM(N4:N13)</f>
        <v>0</v>
      </c>
      <c r="O14" s="126">
        <f>SUM(O4:O13)</f>
        <v>0</v>
      </c>
    </row>
    <row r="15" spans="1:15" ht="14.25" thickBot="1">
      <c r="A15" s="123" t="s">
        <v>128</v>
      </c>
      <c r="B15" s="143">
        <v>1000</v>
      </c>
      <c r="C15" s="148">
        <f>COUNTIF(競技申込書!$AE$14:$AE$43,参加料計算!A15)</f>
        <v>0</v>
      </c>
      <c r="D15" s="132">
        <f>B15*C15</f>
        <v>0</v>
      </c>
      <c r="E15" s="119"/>
      <c r="F15" s="121" t="s">
        <v>136</v>
      </c>
      <c r="G15" s="141">
        <v>1000</v>
      </c>
      <c r="H15" s="146">
        <f>COUNTIF(競技申込書!$AE$14:$AE$43,参加料計算!F15)</f>
        <v>0</v>
      </c>
      <c r="I15" s="130">
        <f>G15*H15</f>
        <v>0</v>
      </c>
      <c r="J15" s="119"/>
      <c r="K15" s="22" t="s">
        <v>148</v>
      </c>
    </row>
    <row r="16" spans="1:15" ht="14.25" thickBot="1">
      <c r="A16" s="270" t="s">
        <v>208</v>
      </c>
      <c r="B16" s="271"/>
      <c r="C16" s="149">
        <f>SUM(C4:C15)</f>
        <v>0</v>
      </c>
      <c r="D16" s="133">
        <f>SUM(D4:D15)</f>
        <v>0</v>
      </c>
      <c r="F16" s="270" t="s">
        <v>208</v>
      </c>
      <c r="G16" s="271"/>
      <c r="H16" s="149">
        <f>SUM(H4:H15)</f>
        <v>0</v>
      </c>
      <c r="I16" s="133">
        <f>SUM(I4:I15)</f>
        <v>0</v>
      </c>
      <c r="J16" s="119"/>
      <c r="K16" s="22" t="s">
        <v>192</v>
      </c>
    </row>
    <row r="17" spans="1:11">
      <c r="A17" s="32"/>
      <c r="B17" s="32"/>
      <c r="C17" s="32"/>
      <c r="D17" s="32"/>
      <c r="E17" s="32"/>
      <c r="K17" s="22" t="s">
        <v>149</v>
      </c>
    </row>
    <row r="18" spans="1:11">
      <c r="K18" s="22" t="s">
        <v>150</v>
      </c>
    </row>
    <row r="19" spans="1:11">
      <c r="K19" s="22" t="s">
        <v>151</v>
      </c>
    </row>
    <row r="20" spans="1:11">
      <c r="A20" s="269" t="s">
        <v>214</v>
      </c>
      <c r="B20" s="269"/>
      <c r="C20" s="269"/>
      <c r="D20" s="269"/>
      <c r="K20" s="22" t="s">
        <v>152</v>
      </c>
    </row>
    <row r="21" spans="1:11" ht="14.25" thickBot="1">
      <c r="A21" s="32"/>
      <c r="B21" s="32"/>
      <c r="C21" s="32"/>
      <c r="D21" s="120"/>
      <c r="K21" s="22" t="s">
        <v>153</v>
      </c>
    </row>
    <row r="22" spans="1:11" ht="14.25" thickBot="1">
      <c r="A22" s="127" t="s">
        <v>205</v>
      </c>
      <c r="B22" s="139" t="s">
        <v>199</v>
      </c>
      <c r="C22" s="144" t="s">
        <v>202</v>
      </c>
      <c r="D22" s="125" t="s">
        <v>206</v>
      </c>
      <c r="K22" s="22" t="s">
        <v>154</v>
      </c>
    </row>
    <row r="23" spans="1:11" ht="14.25" thickTop="1">
      <c r="A23" s="124" t="s">
        <v>225</v>
      </c>
      <c r="B23" s="175">
        <v>1000</v>
      </c>
      <c r="C23" s="145">
        <f>COUNTIF(競技申込書!$AE$14:$AE$43,参加料計算!A23)</f>
        <v>0</v>
      </c>
      <c r="D23" s="129">
        <f>B23*C23</f>
        <v>0</v>
      </c>
      <c r="K23" s="22" t="s">
        <v>155</v>
      </c>
    </row>
    <row r="24" spans="1:11">
      <c r="A24" s="121" t="s">
        <v>215</v>
      </c>
      <c r="B24" s="141">
        <v>1000</v>
      </c>
      <c r="C24" s="146">
        <f>COUNTIF(競技申込書!$AE$14:$AE$43,参加料計算!A24)</f>
        <v>0</v>
      </c>
      <c r="D24" s="130">
        <f t="shared" ref="D24:D30" si="3">B24*C24</f>
        <v>0</v>
      </c>
      <c r="K24" s="22" t="s">
        <v>156</v>
      </c>
    </row>
    <row r="25" spans="1:11">
      <c r="A25" s="121" t="s">
        <v>221</v>
      </c>
      <c r="B25" s="141">
        <v>1000</v>
      </c>
      <c r="C25" s="146">
        <f>COUNTIF(競技申込書!$AE$14:$AE$43,参加料計算!A25)</f>
        <v>0</v>
      </c>
      <c r="D25" s="130">
        <f t="shared" si="3"/>
        <v>0</v>
      </c>
      <c r="K25" s="22" t="s">
        <v>157</v>
      </c>
    </row>
    <row r="26" spans="1:11" ht="14.25" thickBot="1">
      <c r="A26" s="122" t="s">
        <v>216</v>
      </c>
      <c r="B26" s="142">
        <v>1000</v>
      </c>
      <c r="C26" s="147">
        <f>COUNTIF(競技申込書!$AE$14:$AE$43,参加料計算!A26)</f>
        <v>0</v>
      </c>
      <c r="D26" s="131">
        <f t="shared" si="3"/>
        <v>0</v>
      </c>
      <c r="K26" s="22" t="s">
        <v>158</v>
      </c>
    </row>
    <row r="27" spans="1:11">
      <c r="A27" s="124" t="s">
        <v>226</v>
      </c>
      <c r="B27" s="175">
        <v>1000</v>
      </c>
      <c r="C27" s="145">
        <f>COUNTIF(競技申込書!$AE$14:$AE$43,参加料計算!A27)</f>
        <v>0</v>
      </c>
      <c r="D27" s="129">
        <f t="shared" si="3"/>
        <v>0</v>
      </c>
      <c r="K27" s="22" t="s">
        <v>159</v>
      </c>
    </row>
    <row r="28" spans="1:11">
      <c r="A28" s="121" t="s">
        <v>218</v>
      </c>
      <c r="B28" s="141">
        <v>1000</v>
      </c>
      <c r="C28" s="146">
        <f>COUNTIF(競技申込書!$AE$14:$AE$43,参加料計算!A28)</f>
        <v>0</v>
      </c>
      <c r="D28" s="130">
        <f t="shared" si="3"/>
        <v>0</v>
      </c>
      <c r="K28" s="22" t="s">
        <v>160</v>
      </c>
    </row>
    <row r="29" spans="1:11">
      <c r="A29" s="121" t="s">
        <v>219</v>
      </c>
      <c r="B29" s="141">
        <v>1000</v>
      </c>
      <c r="C29" s="146">
        <f>COUNTIF(競技申込書!$AE$14:$AE$43,参加料計算!A29)</f>
        <v>0</v>
      </c>
      <c r="D29" s="130">
        <f t="shared" si="3"/>
        <v>0</v>
      </c>
      <c r="K29" s="22" t="s">
        <v>161</v>
      </c>
    </row>
    <row r="30" spans="1:11" ht="14.25" thickBot="1">
      <c r="A30" s="121" t="s">
        <v>217</v>
      </c>
      <c r="B30" s="141">
        <v>1000</v>
      </c>
      <c r="C30" s="146">
        <f>COUNTIF(競技申込書!$AE$14:$AE$43,参加料計算!A30)</f>
        <v>0</v>
      </c>
      <c r="D30" s="130">
        <f t="shared" si="3"/>
        <v>0</v>
      </c>
      <c r="K30" s="22" t="s">
        <v>164</v>
      </c>
    </row>
    <row r="31" spans="1:11" ht="14.25" thickBot="1">
      <c r="A31" s="270" t="s">
        <v>208</v>
      </c>
      <c r="B31" s="271"/>
      <c r="C31" s="176">
        <f>SUM(C23:C30)</f>
        <v>0</v>
      </c>
      <c r="D31" s="133">
        <f>SUM(D23:D30)</f>
        <v>0</v>
      </c>
      <c r="E31" s="128"/>
      <c r="K31" s="22" t="s">
        <v>162</v>
      </c>
    </row>
    <row r="32" spans="1:11">
      <c r="C32" s="128"/>
      <c r="D32" s="128"/>
      <c r="E32" s="128"/>
      <c r="K32" s="22" t="s">
        <v>163</v>
      </c>
    </row>
    <row r="33" spans="3:11">
      <c r="C33" s="128"/>
      <c r="D33" s="128"/>
      <c r="E33" s="128"/>
      <c r="K33" s="22" t="s">
        <v>165</v>
      </c>
    </row>
    <row r="34" spans="3:11">
      <c r="C34" s="128"/>
      <c r="D34" s="128"/>
      <c r="E34" s="128"/>
      <c r="K34" s="22" t="s">
        <v>166</v>
      </c>
    </row>
    <row r="35" spans="3:11">
      <c r="C35" s="128"/>
      <c r="D35" s="128"/>
      <c r="E35" s="128"/>
      <c r="K35" s="22" t="s">
        <v>167</v>
      </c>
    </row>
    <row r="36" spans="3:11">
      <c r="C36" s="128"/>
      <c r="D36" s="128"/>
      <c r="E36" s="128"/>
      <c r="K36" s="22" t="s">
        <v>168</v>
      </c>
    </row>
    <row r="37" spans="3:11">
      <c r="C37" s="128"/>
      <c r="D37" s="128"/>
      <c r="E37" s="128"/>
      <c r="K37" s="22" t="s">
        <v>169</v>
      </c>
    </row>
    <row r="38" spans="3:11">
      <c r="C38" s="128"/>
      <c r="D38" s="128"/>
      <c r="E38" s="128"/>
      <c r="K38" s="22" t="s">
        <v>170</v>
      </c>
    </row>
    <row r="39" spans="3:11">
      <c r="C39" s="128"/>
      <c r="D39" s="128"/>
      <c r="E39" s="128"/>
      <c r="K39" s="22" t="s">
        <v>171</v>
      </c>
    </row>
    <row r="40" spans="3:11">
      <c r="C40" s="128"/>
      <c r="D40" s="128"/>
      <c r="E40" s="128"/>
      <c r="K40" s="22" t="s">
        <v>172</v>
      </c>
    </row>
    <row r="41" spans="3:11">
      <c r="C41" s="128"/>
      <c r="D41" s="128"/>
      <c r="E41" s="128"/>
      <c r="K41" s="22" t="s">
        <v>173</v>
      </c>
    </row>
    <row r="42" spans="3:11">
      <c r="C42" s="128"/>
      <c r="D42" s="128"/>
      <c r="E42" s="128"/>
      <c r="K42" s="22" t="s">
        <v>174</v>
      </c>
    </row>
    <row r="43" spans="3:11">
      <c r="C43" s="128"/>
      <c r="D43" s="128"/>
      <c r="E43" s="128"/>
      <c r="K43" s="22" t="s">
        <v>175</v>
      </c>
    </row>
    <row r="44" spans="3:11">
      <c r="C44" s="128"/>
      <c r="D44" s="128"/>
      <c r="E44" s="128"/>
      <c r="K44" s="22" t="s">
        <v>176</v>
      </c>
    </row>
    <row r="45" spans="3:11">
      <c r="C45" s="128"/>
      <c r="D45" s="128"/>
      <c r="E45" s="128"/>
      <c r="K45" s="22" t="s">
        <v>177</v>
      </c>
    </row>
    <row r="46" spans="3:11">
      <c r="C46" s="128"/>
      <c r="D46" s="128"/>
      <c r="E46" s="128"/>
      <c r="K46" s="22" t="s">
        <v>178</v>
      </c>
    </row>
    <row r="47" spans="3:11">
      <c r="C47" s="128"/>
      <c r="D47" s="128"/>
      <c r="E47" s="128"/>
      <c r="K47" s="22" t="s">
        <v>179</v>
      </c>
    </row>
    <row r="48" spans="3:11">
      <c r="C48" s="128"/>
      <c r="D48" s="128"/>
      <c r="E48" s="128"/>
      <c r="K48" s="22" t="s">
        <v>180</v>
      </c>
    </row>
    <row r="49" spans="3:11">
      <c r="C49" s="128"/>
      <c r="D49" s="128"/>
      <c r="E49" s="128"/>
      <c r="K49" s="22" t="s">
        <v>181</v>
      </c>
    </row>
    <row r="50" spans="3:11">
      <c r="C50" s="128"/>
      <c r="D50" s="128"/>
      <c r="E50" s="128"/>
      <c r="K50" s="22" t="s">
        <v>182</v>
      </c>
    </row>
    <row r="51" spans="3:11">
      <c r="C51" s="128"/>
      <c r="D51" s="128"/>
      <c r="E51" s="128"/>
      <c r="K51" s="22" t="s">
        <v>183</v>
      </c>
    </row>
    <row r="52" spans="3:11">
      <c r="C52" s="128"/>
      <c r="D52" s="128"/>
      <c r="E52" s="128"/>
      <c r="K52" s="22" t="s">
        <v>184</v>
      </c>
    </row>
    <row r="53" spans="3:11">
      <c r="C53" s="128"/>
      <c r="D53" s="128"/>
      <c r="E53" s="128"/>
      <c r="K53" s="22" t="s">
        <v>185</v>
      </c>
    </row>
    <row r="54" spans="3:11">
      <c r="E54" s="128"/>
      <c r="K54" s="22" t="s">
        <v>186</v>
      </c>
    </row>
    <row r="55" spans="3:11">
      <c r="E55" s="128"/>
      <c r="K55" s="22" t="s">
        <v>187</v>
      </c>
    </row>
  </sheetData>
  <mergeCells count="8">
    <mergeCell ref="A20:D20"/>
    <mergeCell ref="A31:B31"/>
    <mergeCell ref="A1:D1"/>
    <mergeCell ref="F1:I1"/>
    <mergeCell ref="K1:O1"/>
    <mergeCell ref="A16:B16"/>
    <mergeCell ref="F16:G16"/>
    <mergeCell ref="L14:M14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7</vt:i4>
      </vt:variant>
    </vt:vector>
  </HeadingPairs>
  <TitlesOfParts>
    <vt:vector size="10" baseType="lpstr">
      <vt:lpstr>競技申込書</vt:lpstr>
      <vt:lpstr>宿泊申込書</vt:lpstr>
      <vt:lpstr>参加料計算</vt:lpstr>
      <vt:lpstr>Jr.クロカン</vt:lpstr>
      <vt:lpstr>競技申込書!Print_Area</vt:lpstr>
      <vt:lpstr>宿泊申込書!Print_Area</vt:lpstr>
      <vt:lpstr>競技申込書!Print_Titles</vt:lpstr>
      <vt:lpstr>カルフ</vt:lpstr>
      <vt:lpstr>ローラー</vt:lpstr>
      <vt:lpstr>市民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井川 純宏</dc:creator>
  <cp:lastModifiedBy>Tsuyoshi Maruyama</cp:lastModifiedBy>
  <cp:lastPrinted>2020-07-02T00:53:48Z</cp:lastPrinted>
  <dcterms:created xsi:type="dcterms:W3CDTF">1997-01-08T22:48:59Z</dcterms:created>
  <dcterms:modified xsi:type="dcterms:W3CDTF">2024-08-01T07:08:59Z</dcterms:modified>
</cp:coreProperties>
</file>