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1~2022_R03年度▼(TD検定4人)\20220910_ローラー大会\00_大会要項・ｴﾝﾄﾘｰｼｰﾄ\HP掲載\"/>
    </mc:Choice>
  </mc:AlternateContent>
  <xr:revisionPtr revIDLastSave="0" documentId="13_ncr:1_{61C82BF0-DCF7-4248-832B-22C95A4C6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カン" comment="申込書「種目」リスト用">参加料計算!$A$4:$A$15</definedName>
    <definedName name="_xlnm.Print_Area" localSheetId="0">競技申込書!$A$2:$AF$63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ローラー" comment="申込書「種目」リスト用">参加料計算!$A$23:$A$30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$31))))</definedName>
    <definedName name="市民" comment="申込書「種目」リスト用">参加料計算!$F$4:$F$15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5" l="1"/>
  <c r="G43" i="5"/>
  <c r="P42" i="5"/>
  <c r="G42" i="5"/>
  <c r="P41" i="5"/>
  <c r="G41" i="5"/>
  <c r="P40" i="5"/>
  <c r="G40" i="5"/>
  <c r="P39" i="5"/>
  <c r="G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G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AD45" i="5"/>
  <c r="AD44" i="5"/>
  <c r="AE2" i="5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U47" i="5"/>
  <c r="N13" i="9"/>
  <c r="O13" i="9" s="1"/>
  <c r="N12" i="9"/>
  <c r="O12" i="9" s="1"/>
  <c r="N11" i="9"/>
  <c r="O11" i="9" s="1"/>
  <c r="N10" i="9"/>
  <c r="O10" i="9" s="1"/>
  <c r="N9" i="9"/>
  <c r="O9" i="9" s="1"/>
  <c r="N8" i="9"/>
  <c r="O8" i="9" s="1"/>
  <c r="N7" i="9"/>
  <c r="O7" i="9" s="1"/>
  <c r="N6" i="9"/>
  <c r="O6" i="9" s="1"/>
  <c r="N5" i="9"/>
  <c r="O5" i="9" s="1"/>
  <c r="N4" i="9"/>
  <c r="O4" i="9" s="1"/>
  <c r="H15" i="9"/>
  <c r="I15" i="9" s="1"/>
  <c r="H9" i="9"/>
  <c r="I9" i="9" s="1"/>
  <c r="H14" i="9"/>
  <c r="I14" i="9" s="1"/>
  <c r="H13" i="9"/>
  <c r="I13" i="9" s="1"/>
  <c r="H8" i="9"/>
  <c r="I8" i="9" s="1"/>
  <c r="H7" i="9"/>
  <c r="I7" i="9" s="1"/>
  <c r="H12" i="9"/>
  <c r="I12" i="9" s="1"/>
  <c r="H11" i="9"/>
  <c r="I11" i="9" s="1"/>
  <c r="H6" i="9"/>
  <c r="I6" i="9" s="1"/>
  <c r="H5" i="9"/>
  <c r="I5" i="9" s="1"/>
  <c r="H10" i="9"/>
  <c r="I10" i="9" s="1"/>
  <c r="H4" i="9"/>
  <c r="I4" i="9" s="1"/>
  <c r="C5" i="9"/>
  <c r="D5" i="9" s="1"/>
  <c r="C6" i="9"/>
  <c r="D6" i="9" s="1"/>
  <c r="C10" i="9"/>
  <c r="D10" i="9" s="1"/>
  <c r="C11" i="9"/>
  <c r="D11" i="9" s="1"/>
  <c r="C12" i="9"/>
  <c r="D12" i="9" s="1"/>
  <c r="C7" i="9"/>
  <c r="D7" i="9" s="1"/>
  <c r="C8" i="9"/>
  <c r="D8" i="9" s="1"/>
  <c r="C13" i="9"/>
  <c r="D13" i="9" s="1"/>
  <c r="C14" i="9"/>
  <c r="D14" i="9" s="1"/>
  <c r="C9" i="9"/>
  <c r="D9" i="9" s="1"/>
  <c r="C15" i="9"/>
  <c r="D15" i="9" s="1"/>
  <c r="C4" i="9"/>
  <c r="D4" i="9" s="1"/>
  <c r="E44" i="5"/>
  <c r="AD60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 s="1"/>
  <c r="S21" i="6"/>
  <c r="S23" i="6"/>
  <c r="R21" i="6"/>
  <c r="R23" i="6" s="1"/>
  <c r="Q21" i="6"/>
  <c r="Q23" i="6" s="1"/>
  <c r="P21" i="6"/>
  <c r="P23" i="6" s="1"/>
  <c r="O21" i="6"/>
  <c r="O23" i="6" s="1"/>
  <c r="N21" i="6"/>
  <c r="N23" i="6"/>
  <c r="M21" i="6"/>
  <c r="L21" i="6"/>
  <c r="L23" i="6" s="1"/>
  <c r="K21" i="6"/>
  <c r="K23" i="6" s="1"/>
  <c r="J21" i="6"/>
  <c r="J23" i="6"/>
  <c r="I21" i="6"/>
  <c r="H21" i="6"/>
  <c r="H23" i="6" s="1"/>
  <c r="G21" i="6"/>
  <c r="F21" i="6"/>
  <c r="F23" i="6" s="1"/>
  <c r="E21" i="6"/>
  <c r="D21" i="6"/>
  <c r="D23" i="6" s="1"/>
  <c r="C21" i="6"/>
  <c r="C23" i="6" s="1"/>
  <c r="E23" i="6" l="1"/>
  <c r="I23" i="6"/>
  <c r="U23" i="6"/>
  <c r="C16" i="9"/>
  <c r="C31" i="9"/>
  <c r="G23" i="6"/>
  <c r="H16" i="9"/>
  <c r="M23" i="6"/>
  <c r="N14" i="9"/>
  <c r="D31" i="9"/>
  <c r="D16" i="9"/>
  <c r="O14" i="9"/>
  <c r="I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0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<sst xmlns="http://schemas.openxmlformats.org/spreadsheetml/2006/main" count="283" uniqueCount="229">
  <si>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</si>
  <si>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</si>
  <si>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</si>
  <si>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</si>
  <si>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</si>
  <si>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</si>
  <si>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</si>
  <si>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</si>
  <si>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</si>
  <si>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</si>
  <si>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</si>
  <si>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</si>
  <si>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</si>
  <si>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</si>
  <si>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</si>
  <si>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</si>
  <si>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</si>
  <si>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</si>
  <si>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</si>
  <si>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</si>
  <si>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</si>
  <si>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</si>
  <si>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</si>
  <si>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</si>
  <si>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</si>
  <si>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</si>
  <si>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</si>
  <si>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</si>
  <si>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</si>
  <si>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</si>
  <si>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</si>
  <si>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</si>
  <si>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</si>
  <si>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</si>
  <si>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</si>
  <si>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</si>
  <si>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</si>
  <si>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</si>
  <si>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</si>
  <si>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</si>
  <si>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</si>
  <si>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</si>
  <si>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</si>
  <si>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</si>
  <si>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</si>
  <si>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</si>
  <si>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</si>
  <si>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</si>
  <si>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</si>
  <si>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</si>
  <si>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</si>
  <si>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</si>
  <si>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</si>
  <si>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</si>
  <si>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</si>
  <si>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</si>
  <si>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</si>
  <si>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</si>
  <si>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</si>
  <si>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</si>
  <si>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</si>
  <si>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</si>
  <si>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</si>
  <si>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</si>
  <si>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</si>
  <si>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</si>
  <si>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</si>
  <si>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</si>
  <si>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</si>
  <si>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</si>
  <si>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</si>
  <si>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</si>
  <si>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</si>
  <si>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</si>
  <si>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</si>
  <si>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</si>
  <si>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</si>
  <si>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</si>
  <si>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</si>
  <si>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</si>
  <si>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</si>
  <si>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</si>
  <si>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</si>
  <si>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</si>
  <si>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</si>
  <si>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</si>
  <si>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</si>
  <si>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</si>
  <si>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</si>
  <si>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</si>
  <si>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</si>
  <si>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</si>
  <si>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</si>
  <si>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</si>
  <si>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</si>
  <si>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</si>
  <si>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</si>
  <si>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</si>
  <si>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</si>
  <si>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</si>
  <si>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</si>
  <si>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</si>
  <si>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</si>
  <si>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</si>
  <si>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</si>
  <si>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</si>
  <si>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</si>
  <si>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</si>
  <si>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</si>
  <si>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</si>
  <si>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</si>
  <si>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</si>
  <si>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</si>
  <si>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連絡先責任者</t>
    <rPh sb="0" eb="3">
      <t>レンラクサキ</t>
    </rPh>
    <rPh sb="3" eb="6">
      <t>セキニンシャ</t>
    </rPh>
    <phoneticPr fontId="1"/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</si>
  <si>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</si>
  <si>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</si>
  <si>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</si>
  <si>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</si>
  <si>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</si>
  <si>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</si>
  <si>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</si>
  <si>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</si>
  <si>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</si>
  <si>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</si>
  <si>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</si>
  <si>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</si>
  <si>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</si>
  <si>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</si>
  <si>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</si>
  <si>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</si>
  <si>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</si>
  <si>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</si>
  <si>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</si>
  <si>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</si>
  <si>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</si>
  <si>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</si>
  <si>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</si>
  <si>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</si>
  <si>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</si>
  <si>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</si>
  <si>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</si>
  <si>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</si>
  <si>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</si>
  <si>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</si>
  <si>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</si>
  <si>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</si>
  <si>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</si>
  <si>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</si>
  <si>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</si>
  <si>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</si>
  <si>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</si>
  <si>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</si>
  <si>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</si>
  <si>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</si>
  <si>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</si>
  <si>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</si>
  <si>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</si>
  <si>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</si>
  <si>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</si>
  <si>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</si>
  <si>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</si>
  <si>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</si>
  <si>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</si>
  <si>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</si>
  <si>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</si>
  <si>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</si>
  <si>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</si>
  <si>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</si>
  <si>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</si>
  <si>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</si>
  <si>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</si>
  <si>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</si>
  <si>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</si>
  <si>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</si>
  <si>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</si>
  <si>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</si>
  <si>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</si>
  <si>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</si>
  <si>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</si>
  <si>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</si>
  <si>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</si>
  <si>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</si>
  <si>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</si>
  <si>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</si>
  <si>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</si>
  <si>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</si>
  <si>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</si>
  <si>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</si>
  <si>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</si>
  <si>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</si>
  <si>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</si>
  <si>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</si>
  <si>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</si>
  <si>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</si>
  <si>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</si>
  <si>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</si>
  <si>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</si>
  <si>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</si>
  <si>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</si>
  <si>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</si>
  <si>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</si>
  <si>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</si>
  <si>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</si>
  <si>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</si>
  <si>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カテゴリ</t>
    <phoneticPr fontId="1"/>
  </si>
  <si>
    <t>カテゴリ</t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</si>
  <si>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</si>
  <si>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</si>
  <si>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</si>
  <si>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</si>
  <si>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</si>
  <si>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</si>
  <si>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</si>
  <si>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t>十日町カップローラースキー大会</t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</si>
  <si>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</si>
  <si>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</si>
  <si>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</si>
  <si>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</si>
  <si>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</si>
  <si>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</si>
  <si>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</si>
  <si>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十日町クロスカントリースキー大会</t>
    <rPh sb="0" eb="3">
      <t>トオカマチ</t>
    </rPh>
    <rPh sb="14" eb="16">
      <t>タイカイ</t>
    </rPh>
    <phoneticPr fontId="1"/>
  </si>
  <si>
    <t>中学1年男子 7㎞</t>
    <rPh sb="0" eb="2">
      <t>チュウガク</t>
    </rPh>
    <rPh sb="4" eb="6">
      <t>ダンシ</t>
    </rPh>
    <phoneticPr fontId="1"/>
  </si>
  <si>
    <t>【メール】</t>
    <phoneticPr fontId="1"/>
  </si>
  <si>
    <t>中学2・3年男子 7㎞</t>
  </si>
  <si>
    <t>中学2・3年女子 5㎞</t>
  </si>
  <si>
    <t>成年・高校男子 10㎞</t>
    <rPh sb="0" eb="2">
      <t>セイネン</t>
    </rPh>
    <rPh sb="3" eb="5">
      <t>コウコウ</t>
    </rPh>
    <phoneticPr fontId="1"/>
  </si>
  <si>
    <t>成年・高校女子 5㎞</t>
    <rPh sb="0" eb="2">
      <t>セイネン</t>
    </rPh>
    <rPh sb="3" eb="5">
      <t>コウコウ</t>
    </rPh>
    <phoneticPr fontId="1"/>
  </si>
  <si>
    <t>十日町市スキー協会　会長　井川　純宏（イガワ　ヨシヒロ）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</si>
</sst>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KARHU CUP　&quot;@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FF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73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2" fillId="0" borderId="34" xfId="0" applyFont="1" applyBorder="1"/>
    <xf numFmtId="0" fontId="17" fillId="0" borderId="34" xfId="0" applyFont="1" applyBorder="1" applyAlignment="1">
      <alignment vertical="center"/>
    </xf>
    <xf numFmtId="49" fontId="0" fillId="0" borderId="0" xfId="2" applyNumberFormat="1" applyFont="1">
      <alignment vertical="center"/>
    </xf>
    <xf numFmtId="0" fontId="0" fillId="0" borderId="0" xfId="2" applyFont="1">
      <alignment vertical="center"/>
    </xf>
    <xf numFmtId="0" fontId="0" fillId="0" borderId="35" xfId="2" applyFont="1" applyBorder="1">
      <alignment vertical="center"/>
    </xf>
    <xf numFmtId="0" fontId="0" fillId="0" borderId="36" xfId="2" applyFont="1" applyBorder="1">
      <alignment vertical="center"/>
    </xf>
    <xf numFmtId="0" fontId="0" fillId="0" borderId="27" xfId="2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8" fillId="0" borderId="0" xfId="0" applyFont="1"/>
    <xf numFmtId="0" fontId="2" fillId="0" borderId="0" xfId="0" applyFont="1" applyAlignment="1">
      <alignment horizontal="center" vertical="center"/>
    </xf>
    <xf numFmtId="56" fontId="15" fillId="0" borderId="37" xfId="0" applyNumberFormat="1" applyFont="1" applyBorder="1" applyAlignment="1">
      <alignment horizontal="right" vertical="center" shrinkToFit="1"/>
    </xf>
    <xf numFmtId="56" fontId="15" fillId="0" borderId="38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5" xfId="2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5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2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0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>
      <alignment vertical="center"/>
    </xf>
    <xf numFmtId="0" fontId="12" fillId="3" borderId="65" xfId="0" applyFont="1" applyFill="1" applyBorder="1" applyAlignment="1">
      <alignment horizontal="center" vertical="center" shrinkToFit="1"/>
    </xf>
    <xf numFmtId="49" fontId="12" fillId="4" borderId="22" xfId="2" applyNumberFormat="1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5" borderId="68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shrinkToFit="1"/>
    </xf>
    <xf numFmtId="0" fontId="0" fillId="0" borderId="26" xfId="2" applyFont="1" applyBorder="1">
      <alignment vertical="center"/>
    </xf>
    <xf numFmtId="0" fontId="12" fillId="6" borderId="67" xfId="0" applyFont="1" applyFill="1" applyBorder="1" applyAlignment="1">
      <alignment horizontal="center" vertical="center" shrinkToFit="1"/>
    </xf>
    <xf numFmtId="0" fontId="12" fillId="6" borderId="22" xfId="2" applyFont="1" applyFill="1" applyBorder="1">
      <alignment vertical="center"/>
    </xf>
    <xf numFmtId="0" fontId="12" fillId="6" borderId="70" xfId="0" applyFont="1" applyFill="1" applyBorder="1" applyAlignment="1">
      <alignment horizontal="center" vertical="center" wrapText="1" shrinkToFit="1"/>
    </xf>
    <xf numFmtId="0" fontId="9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6" fontId="12" fillId="0" borderId="0" xfId="1" applyFont="1" applyAlignment="1" applyProtection="1"/>
    <xf numFmtId="6" fontId="12" fillId="0" borderId="0" xfId="1" applyFont="1" applyAlignment="1" applyProtection="1">
      <alignment horizontal="center"/>
    </xf>
    <xf numFmtId="0" fontId="12" fillId="0" borderId="7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6" fontId="9" fillId="0" borderId="50" xfId="1" applyFont="1" applyBorder="1" applyAlignment="1"/>
    <xf numFmtId="0" fontId="12" fillId="0" borderId="76" xfId="0" applyFont="1" applyBorder="1" applyAlignment="1">
      <alignment horizontal="center"/>
    </xf>
    <xf numFmtId="0" fontId="12" fillId="0" borderId="0" xfId="2" applyFont="1">
      <alignment vertical="center"/>
    </xf>
    <xf numFmtId="6" fontId="0" fillId="0" borderId="77" xfId="1" applyFont="1" applyBorder="1" applyAlignment="1" applyProtection="1"/>
    <xf numFmtId="6" fontId="0" fillId="0" borderId="78" xfId="1" applyFont="1" applyBorder="1" applyAlignment="1" applyProtection="1"/>
    <xf numFmtId="6" fontId="0" fillId="0" borderId="79" xfId="1" applyFont="1" applyBorder="1" applyAlignment="1" applyProtection="1"/>
    <xf numFmtId="6" fontId="0" fillId="0" borderId="80" xfId="1" applyFont="1" applyBorder="1" applyAlignment="1" applyProtection="1"/>
    <xf numFmtId="6" fontId="9" fillId="0" borderId="50" xfId="1" applyFont="1" applyBorder="1" applyAlignment="1" applyProtection="1"/>
    <xf numFmtId="6" fontId="0" fillId="0" borderId="77" xfId="0" applyNumberFormat="1" applyBorder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0" fontId="19" fillId="0" borderId="0" xfId="0" applyFont="1" applyAlignment="1">
      <alignment horizontal="center"/>
    </xf>
    <xf numFmtId="0" fontId="12" fillId="0" borderId="81" xfId="0" applyFont="1" applyBorder="1" applyAlignment="1">
      <alignment horizontal="center"/>
    </xf>
    <xf numFmtId="6" fontId="12" fillId="0" borderId="82" xfId="1" applyFont="1" applyBorder="1" applyAlignment="1" applyProtection="1">
      <alignment horizontal="right"/>
    </xf>
    <xf numFmtId="6" fontId="12" fillId="0" borderId="83" xfId="1" applyFont="1" applyBorder="1" applyAlignment="1" applyProtection="1">
      <alignment horizontal="right"/>
    </xf>
    <xf numFmtId="6" fontId="12" fillId="0" borderId="84" xfId="1" applyFont="1" applyBorder="1" applyAlignment="1" applyProtection="1">
      <alignment horizontal="right"/>
    </xf>
    <xf numFmtId="6" fontId="12" fillId="0" borderId="85" xfId="1" applyFont="1" applyBorder="1" applyAlignment="1" applyProtection="1">
      <alignment horizontal="right"/>
    </xf>
    <xf numFmtId="0" fontId="12" fillId="0" borderId="86" xfId="0" applyFont="1" applyBorder="1" applyAlignment="1">
      <alignment horizontal="center"/>
    </xf>
    <xf numFmtId="181" fontId="0" fillId="0" borderId="87" xfId="0" applyNumberForma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9" fillId="0" borderId="91" xfId="0" applyNumberFormat="1" applyFont="1" applyBorder="1"/>
    <xf numFmtId="6" fontId="12" fillId="0" borderId="82" xfId="1" applyFont="1" applyBorder="1" applyAlignment="1">
      <alignment horizontal="right"/>
    </xf>
    <xf numFmtId="6" fontId="12" fillId="0" borderId="83" xfId="1" applyFont="1" applyBorder="1" applyAlignment="1">
      <alignment horizontal="right"/>
    </xf>
    <xf numFmtId="6" fontId="12" fillId="0" borderId="84" xfId="1" applyFont="1" applyBorder="1" applyAlignment="1">
      <alignment horizontal="right"/>
    </xf>
    <xf numFmtId="6" fontId="12" fillId="0" borderId="85" xfId="1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5" xfId="2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9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2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30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49" fontId="22" fillId="0" borderId="100" xfId="0" applyNumberFormat="1" applyFont="1" applyBorder="1" applyAlignment="1" applyProtection="1">
      <alignment horizontal="center" vertical="center" shrinkToFit="1"/>
      <protection locked="0"/>
    </xf>
    <xf numFmtId="49" fontId="22" fillId="0" borderId="101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>
      <alignment horizontal="right" vertical="center" shrinkToFit="1"/>
    </xf>
    <xf numFmtId="6" fontId="12" fillId="0" borderId="82" xfId="1" applyFont="1" applyFill="1" applyBorder="1" applyAlignment="1" applyProtection="1">
      <alignment horizontal="right"/>
    </xf>
    <xf numFmtId="181" fontId="9" fillId="0" borderId="91" xfId="0" applyNumberFormat="1" applyFont="1" applyBorder="1" applyAlignment="1">
      <alignment horizontal="center"/>
    </xf>
    <xf numFmtId="0" fontId="11" fillId="0" borderId="102" xfId="0" applyFont="1" applyBorder="1" applyAlignment="1" applyProtection="1">
      <alignment vertical="center"/>
      <protection locked="0"/>
    </xf>
    <xf numFmtId="176" fontId="11" fillId="0" borderId="102" xfId="0" applyNumberFormat="1" applyFont="1" applyBorder="1" applyAlignment="1" applyProtection="1">
      <alignment horizontal="left" vertical="center" shrinkToFit="1"/>
      <protection locked="0"/>
    </xf>
    <xf numFmtId="57" fontId="24" fillId="0" borderId="103" xfId="0" applyNumberFormat="1" applyFont="1" applyBorder="1" applyAlignment="1" applyProtection="1">
      <alignment horizontal="center" vertical="center" shrinkToFit="1"/>
      <protection locked="0"/>
    </xf>
    <xf numFmtId="0" fontId="22" fillId="0" borderId="98" xfId="0" applyFont="1" applyBorder="1" applyAlignment="1" applyProtection="1">
      <alignment horizontal="center" vertical="center" shrinkToFit="1"/>
      <protection locked="0"/>
    </xf>
    <xf numFmtId="0" fontId="17" fillId="0" borderId="91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2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25" xfId="0" applyNumberFormat="1" applyFont="1" applyBorder="1" applyAlignment="1" applyProtection="1">
      <alignment vertical="center"/>
      <protection locked="0"/>
    </xf>
    <xf numFmtId="0" fontId="11" fillId="0" borderId="126" xfId="0" applyFont="1" applyBorder="1" applyAlignment="1" applyProtection="1">
      <alignment vertical="center"/>
      <protection locked="0"/>
    </xf>
    <xf numFmtId="0" fontId="11" fillId="0" borderId="127" xfId="0" applyFont="1" applyBorder="1" applyAlignment="1" applyProtection="1">
      <alignment vertical="center"/>
      <protection locked="0"/>
    </xf>
    <xf numFmtId="0" fontId="21" fillId="0" borderId="85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5" xfId="0" applyFont="1" applyBorder="1" applyAlignment="1">
      <alignment horizontal="center" vertical="center" textRotation="255" shrinkToFit="1"/>
    </xf>
    <xf numFmtId="0" fontId="21" fillId="0" borderId="104" xfId="0" applyFont="1" applyBorder="1" applyAlignment="1">
      <alignment horizontal="center" vertical="center" textRotation="255" shrinkToFit="1"/>
    </xf>
    <xf numFmtId="0" fontId="11" fillId="0" borderId="128" xfId="0" applyFont="1" applyBorder="1" applyAlignment="1" applyProtection="1">
      <alignment vertical="center"/>
      <protection locked="0"/>
    </xf>
    <xf numFmtId="0" fontId="11" fillId="0" borderId="129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9" fillId="0" borderId="115" xfId="0" applyFont="1" applyBorder="1" applyAlignment="1" applyProtection="1">
      <alignment vertical="center" shrinkToFit="1"/>
      <protection locked="0"/>
    </xf>
    <xf numFmtId="0" fontId="9" fillId="0" borderId="116" xfId="0" applyFont="1" applyBorder="1" applyAlignment="1" applyProtection="1">
      <alignment vertical="center" shrinkToFit="1"/>
      <protection locked="0"/>
    </xf>
    <xf numFmtId="0" fontId="9" fillId="0" borderId="117" xfId="0" applyFont="1" applyBorder="1" applyAlignment="1" applyProtection="1">
      <alignment vertical="center" shrinkToFit="1"/>
      <protection locked="0"/>
    </xf>
    <xf numFmtId="0" fontId="11" fillId="0" borderId="118" xfId="0" applyFont="1" applyBorder="1" applyAlignment="1" applyProtection="1">
      <alignment vertical="center" shrinkToFit="1"/>
      <protection locked="0"/>
    </xf>
    <xf numFmtId="0" fontId="11" fillId="0" borderId="36" xfId="0" applyFont="1" applyBorder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0" fontId="11" fillId="0" borderId="102" xfId="0" applyFont="1" applyBorder="1" applyAlignment="1" applyProtection="1">
      <alignment vertical="center" shrinkToFit="1"/>
      <protection locked="0"/>
    </xf>
    <xf numFmtId="0" fontId="11" fillId="0" borderId="120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121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122" xfId="0" applyFont="1" applyFill="1" applyBorder="1" applyAlignment="1">
      <alignment horizontal="center" vertical="center" shrinkToFit="1"/>
    </xf>
    <xf numFmtId="0" fontId="22" fillId="0" borderId="108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right" vertical="center" shrinkToFit="1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09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3" fillId="0" borderId="112" xfId="0" applyFont="1" applyBorder="1" applyAlignment="1">
      <alignment vertical="center" shrinkToFit="1"/>
    </xf>
    <xf numFmtId="0" fontId="9" fillId="7" borderId="113" xfId="0" applyFont="1" applyFill="1" applyBorder="1" applyAlignment="1">
      <alignment horizontal="center" vertical="center" shrinkToFit="1"/>
    </xf>
    <xf numFmtId="0" fontId="9" fillId="7" borderId="114" xfId="0" applyFont="1" applyFill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58" fontId="25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7" xfId="0" applyFont="1" applyBorder="1"/>
    <xf numFmtId="0" fontId="18" fillId="0" borderId="52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177" fontId="12" fillId="0" borderId="131" xfId="0" applyNumberFormat="1" applyFont="1" applyBorder="1" applyAlignment="1" applyProtection="1">
      <alignment horizontal="center" vertical="center" shrinkToFit="1"/>
      <protection locked="0"/>
    </xf>
    <xf numFmtId="177" fontId="12" fillId="0" borderId="132" xfId="0" applyNumberFormat="1" applyFont="1" applyBorder="1" applyAlignment="1" applyProtection="1">
      <alignment horizontal="center" vertical="center" shrinkToFit="1"/>
      <protection locked="0"/>
    </xf>
    <xf numFmtId="177" fontId="12" fillId="0" borderId="133" xfId="0" applyNumberFormat="1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177" fontId="12" fillId="0" borderId="134" xfId="0" applyNumberFormat="1" applyFont="1" applyBorder="1" applyAlignment="1" applyProtection="1">
      <alignment horizontal="center" vertical="center" shrinkToFit="1"/>
      <protection locked="0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6" xfId="0" applyFont="1" applyBorder="1" applyAlignment="1">
      <alignment shrinkToFit="1"/>
    </xf>
    <xf numFmtId="0" fontId="17" fillId="0" borderId="123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9" fillId="3" borderId="26" xfId="0" applyFont="1" applyFill="1" applyBorder="1" applyAlignment="1" applyProtection="1">
      <alignment horizontal="center" shrinkToFit="1"/>
      <protection locked="0"/>
    </xf>
    <xf numFmtId="0" fontId="15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136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130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3" fillId="0" borderId="91" xfId="0" applyFont="1" applyBorder="1" applyAlignment="1">
      <alignment horizontal="distributed" vertical="center"/>
    </xf>
    <xf numFmtId="0" fontId="13" fillId="0" borderId="103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left" shrinkToFit="1"/>
    </xf>
    <xf numFmtId="0" fontId="11" fillId="2" borderId="139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23" xfId="0" applyFont="1" applyFill="1" applyBorder="1" applyAlignment="1" applyProtection="1">
      <alignment horizontal="center" vertical="center" shrinkToFit="1"/>
      <protection locked="0"/>
    </xf>
    <xf numFmtId="0" fontId="12" fillId="5" borderId="0" xfId="0" applyFont="1" applyFill="1" applyAlignment="1">
      <alignment horizontal="center"/>
    </xf>
    <xf numFmtId="0" fontId="17" fillId="0" borderId="91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182" fontId="12" fillId="5" borderId="0" xfId="0" applyNumberFormat="1" applyFont="1" applyFill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  <border>
        <bottom/>
      </border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39781</xdr:rowOff>
    </xdr:from>
    <xdr:to>
      <xdr:col>31</xdr:col>
      <xdr:colOff>933450</xdr:colOff>
      <xdr:row>0</xdr:row>
      <xdr:rowOff>790575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6" y="39781"/>
          <a:ext cx="8286749" cy="750794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47</xdr:row>
          <xdr:rowOff>85725</xdr:rowOff>
        </xdr:from>
        <xdr:to>
          <xdr:col>31</xdr:col>
          <xdr:colOff>866775</xdr:colOff>
          <xdr:row>58</xdr:row>
          <xdr:rowOff>47625</xdr:rowOff>
        </xdr:to>
        <xdr:pic>
          <xdr:nvPicPr>
            <xdr:cNvPr id="1211" name="図 5">
              <a:extLs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2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0075" y="11591925"/>
              <a:ext cx="7705725" cy="30003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oneCellAnchor>
    <xdr:from>
      <xdr:col>32</xdr:col>
      <xdr:colOff>180975</xdr:colOff>
      <xdr:row>7</xdr:row>
      <xdr:rowOff>217988</xdr:rowOff>
    </xdr:from>
    <xdr:ext cx="2209800" cy="1030873"/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67750" y="3046913"/>
          <a:ext cx="2209800" cy="1030873"/>
        </a:xfrm>
        <a:prstGeom prst="downArrowCallout">
          <a:avLst>
            <a:gd name="adj1" fmla="val 19506"/>
            <a:gd name="adj2" fmla="val 25000"/>
            <a:gd name="adj3" fmla="val 26099"/>
            <a:gd name="adj4" fmla="val 47395"/>
          </a:avLst>
        </a:prstGeom>
        <a:solidFill>
          <a:srgbClr val="FFC000"/>
        </a:solidFill>
        <a:ln>
          <a:solidFill>
            <a:schemeClr val="bg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下部にも入力項目があります。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漏れなく入力願います。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365" name="図 5">
              <a:extLs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3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366" name="図 7">
              <a:extLs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38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2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 x14ac:dyDescent="0.15"/>
  <cols>
    <col min="1" max="1" width="3.75" style="22" customWidth="1"/>
    <col min="2" max="2" width="12.5" style="22" bestFit="1" customWidth="1"/>
    <col min="3" max="4" width="5.625" style="45" hidden="1" customWidth="1"/>
    <col min="5" max="5" width="18.75" style="22" customWidth="1"/>
    <col min="6" max="6" width="5.625" style="45" hidden="1" customWidth="1"/>
    <col min="7" max="7" width="11" style="45" hidden="1" customWidth="1"/>
    <col min="8" max="15" width="5.625" style="45" hidden="1" customWidth="1"/>
    <col min="16" max="16" width="14.5" style="45" hidden="1" customWidth="1"/>
    <col min="17" max="18" width="5.625" style="45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5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16384" width="9" style="22"/>
  </cols>
  <sheetData>
    <row r="1" spans="1:52" ht="63.75" customHeight="1" x14ac:dyDescent="0.15">
      <c r="C1" s="44"/>
      <c r="D1" s="44"/>
      <c r="F1" s="44"/>
      <c r="H1" s="44"/>
      <c r="I1" s="44"/>
      <c r="J1" s="44"/>
      <c r="K1" s="44"/>
      <c r="L1" s="44"/>
      <c r="M1" s="44"/>
      <c r="N1" s="44"/>
      <c r="O1" s="44"/>
      <c r="Q1" s="44"/>
      <c r="R1" s="44"/>
      <c r="V1" s="44"/>
      <c r="AZ1" s="23" t="s">
        <v>226</v>
      </c>
    </row>
    <row r="2" spans="1:52" s="23" customFormat="1" ht="21" customHeight="1" thickBot="1" x14ac:dyDescent="0.2">
      <c r="A2" s="191" t="s">
        <v>64</v>
      </c>
      <c r="B2" s="192"/>
      <c r="C2" s="24"/>
      <c r="D2" s="24"/>
      <c r="E2" s="154">
        <v>33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85" t="s">
        <v>213</v>
      </c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 t="str">
        <f ca="1">IF(S2=参加料計算!F1,"(クロスカントリー競技)",IF(S2=参加料計算!K1,CONCATENATE("(SAJ公認 ",YEAR(TODAY())," KARHU‐CUP)"),""))</f>
        <v/>
      </c>
      <c r="AF2" s="186"/>
      <c r="AH2" s="171" t="s">
        <v>212</v>
      </c>
      <c r="AZ2" s="23" t="s">
        <v>224</v>
      </c>
    </row>
    <row r="3" spans="1:52" s="23" customFormat="1" ht="18" customHeight="1" thickTop="1" x14ac:dyDescent="0.15">
      <c r="A3" s="193" t="s">
        <v>63</v>
      </c>
      <c r="B3" s="40" t="s">
        <v>48</v>
      </c>
      <c r="C3" s="46"/>
      <c r="D3" s="46"/>
      <c r="E3" s="198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200"/>
      <c r="AZ3" s="23" t="s">
        <v>222</v>
      </c>
    </row>
    <row r="4" spans="1:52" s="23" customFormat="1" ht="24" customHeight="1" thickBot="1" x14ac:dyDescent="0.2">
      <c r="A4" s="194"/>
      <c r="B4" s="41" t="s">
        <v>19</v>
      </c>
      <c r="C4" s="47"/>
      <c r="D4" s="47"/>
      <c r="E4" s="20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3"/>
      <c r="AZ4" s="23" t="s">
        <v>217</v>
      </c>
    </row>
    <row r="5" spans="1:52" s="23" customFormat="1" ht="24" customHeight="1" thickTop="1" x14ac:dyDescent="0.15">
      <c r="A5" s="194"/>
      <c r="B5" s="36" t="s">
        <v>18</v>
      </c>
      <c r="C5" s="45"/>
      <c r="D5" s="45"/>
      <c r="E5" s="3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77"/>
      <c r="T5" s="178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5"/>
      <c r="AZ5" s="23" t="s">
        <v>227</v>
      </c>
    </row>
    <row r="6" spans="1:52" s="23" customFormat="1" ht="24" customHeight="1" x14ac:dyDescent="0.15">
      <c r="A6" s="194"/>
      <c r="B6" s="37" t="s">
        <v>17</v>
      </c>
      <c r="C6" s="45"/>
      <c r="D6" s="45"/>
      <c r="E6" s="25" t="s">
        <v>21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6" t="s">
        <v>22</v>
      </c>
      <c r="AE6" s="187"/>
      <c r="AF6" s="188"/>
      <c r="AZ6" s="23" t="s">
        <v>225</v>
      </c>
    </row>
    <row r="7" spans="1:52" s="23" customFormat="1" ht="24" customHeight="1" x14ac:dyDescent="0.15">
      <c r="A7" s="193" t="s">
        <v>113</v>
      </c>
      <c r="B7" s="38" t="s">
        <v>20</v>
      </c>
      <c r="C7" s="45"/>
      <c r="D7" s="45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90"/>
      <c r="AZ7" s="22" t="s">
        <v>220</v>
      </c>
    </row>
    <row r="8" spans="1:52" s="23" customFormat="1" ht="24" customHeight="1" x14ac:dyDescent="0.15">
      <c r="A8" s="194"/>
      <c r="B8" s="39" t="s">
        <v>18</v>
      </c>
      <c r="C8" s="45"/>
      <c r="D8" s="45"/>
      <c r="E8" s="33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77"/>
      <c r="T8" s="178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6"/>
      <c r="AZ8" s="31" t="s">
        <v>218</v>
      </c>
    </row>
    <row r="9" spans="1:52" s="23" customFormat="1" ht="24" customHeight="1" x14ac:dyDescent="0.15">
      <c r="A9" s="222"/>
      <c r="B9" s="156" t="s">
        <v>17</v>
      </c>
      <c r="C9" s="157"/>
      <c r="D9" s="157"/>
      <c r="E9" s="158" t="s">
        <v>16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97"/>
      <c r="T9" s="197"/>
      <c r="U9" s="197"/>
      <c r="V9" s="170"/>
      <c r="W9" s="170"/>
      <c r="X9" s="170"/>
      <c r="Y9" s="170"/>
      <c r="Z9" s="170"/>
      <c r="AA9" s="170"/>
      <c r="AB9" s="170"/>
      <c r="AC9" s="174" t="s">
        <v>223</v>
      </c>
      <c r="AD9" s="213"/>
      <c r="AE9" s="213"/>
      <c r="AF9" s="214"/>
      <c r="AZ9" s="22"/>
    </row>
    <row r="10" spans="1:52" s="23" customFormat="1" ht="7.5" customHeight="1" x14ac:dyDescent="0.15">
      <c r="C10" s="45"/>
      <c r="D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V10" s="45"/>
      <c r="W10" s="45"/>
      <c r="X10" s="45"/>
      <c r="Y10" s="45"/>
      <c r="Z10" s="45"/>
      <c r="AA10" s="45"/>
      <c r="AB10" s="45"/>
      <c r="AG10" s="22"/>
      <c r="AH10" s="22"/>
      <c r="AI10" s="22"/>
      <c r="AZ10" s="22"/>
    </row>
    <row r="11" spans="1:52" ht="15" customHeight="1" x14ac:dyDescent="0.2">
      <c r="A11" s="223" t="s">
        <v>116</v>
      </c>
      <c r="B11" s="223"/>
      <c r="C11" s="223"/>
      <c r="D11" s="223"/>
      <c r="E11" s="2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28"/>
      <c r="AF11" s="228"/>
      <c r="AG11" s="28"/>
      <c r="AH11" s="28"/>
      <c r="AI11" s="28"/>
      <c r="AZ11" s="29"/>
    </row>
    <row r="12" spans="1:52" ht="7.5" customHeight="1" x14ac:dyDescent="0.15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52" s="29" customFormat="1" ht="24.75" thickBot="1" x14ac:dyDescent="0.2">
      <c r="A13" s="110"/>
      <c r="B13" s="111" t="s">
        <v>114</v>
      </c>
      <c r="C13" s="103"/>
      <c r="D13" s="103"/>
      <c r="E13" s="104" t="s">
        <v>0</v>
      </c>
      <c r="F13" s="103"/>
      <c r="G13" s="105" t="s">
        <v>59</v>
      </c>
      <c r="H13" s="106"/>
      <c r="I13" s="106"/>
      <c r="J13" s="106"/>
      <c r="K13" s="106"/>
      <c r="L13" s="106"/>
      <c r="M13" s="106"/>
      <c r="N13" s="106"/>
      <c r="O13" s="106"/>
      <c r="P13" s="105" t="s">
        <v>58</v>
      </c>
      <c r="Q13" s="103"/>
      <c r="R13" s="103"/>
      <c r="S13" s="107" t="s">
        <v>49</v>
      </c>
      <c r="T13" s="108"/>
      <c r="U13" s="114" t="s">
        <v>60</v>
      </c>
      <c r="V13" s="115"/>
      <c r="W13" s="115"/>
      <c r="X13" s="115"/>
      <c r="Y13" s="115"/>
      <c r="Z13" s="115"/>
      <c r="AA13" s="115"/>
      <c r="AB13" s="115"/>
      <c r="AC13" s="116" t="s">
        <v>50</v>
      </c>
      <c r="AD13" s="109" t="s">
        <v>61</v>
      </c>
      <c r="AE13" s="109" t="s">
        <v>62</v>
      </c>
      <c r="AF13" s="112" t="s">
        <v>24</v>
      </c>
      <c r="AZ13" s="22"/>
    </row>
    <row r="14" spans="1:52" ht="18" customHeight="1" thickTop="1" x14ac:dyDescent="0.15">
      <c r="A14" s="29">
        <v>1</v>
      </c>
      <c r="B14" s="172"/>
      <c r="C14" s="91"/>
      <c r="D14" s="91"/>
      <c r="E14" s="92"/>
      <c r="F14" s="91"/>
      <c r="G14" s="91">
        <f>$S$5</f>
        <v>0</v>
      </c>
      <c r="H14" s="91"/>
      <c r="I14" s="91"/>
      <c r="J14" s="91"/>
      <c r="K14" s="91"/>
      <c r="L14" s="91"/>
      <c r="M14" s="91"/>
      <c r="N14" s="91"/>
      <c r="O14" s="91"/>
      <c r="P14" s="91">
        <f>$E$4</f>
        <v>0</v>
      </c>
      <c r="Q14" s="91"/>
      <c r="R14" s="91"/>
      <c r="S14" s="93"/>
      <c r="T14" s="94"/>
      <c r="U14" s="94"/>
      <c r="V14" s="91"/>
      <c r="W14" s="91"/>
      <c r="X14" s="91"/>
      <c r="Y14" s="91"/>
      <c r="Z14" s="91"/>
      <c r="AA14" s="91"/>
      <c r="AB14" s="91"/>
      <c r="AC14" s="95"/>
      <c r="AD14" s="96"/>
      <c r="AE14" s="96"/>
      <c r="AF14" s="96"/>
    </row>
    <row r="15" spans="1:52" ht="18" customHeight="1" x14ac:dyDescent="0.15">
      <c r="A15" s="29">
        <v>2</v>
      </c>
      <c r="B15" s="173"/>
      <c r="C15" s="97"/>
      <c r="D15" s="97"/>
      <c r="E15" s="98"/>
      <c r="F15" s="97"/>
      <c r="G15" s="97">
        <f t="shared" ref="G15:G43" si="0">$S$5</f>
        <v>0</v>
      </c>
      <c r="H15" s="97"/>
      <c r="I15" s="97"/>
      <c r="J15" s="97"/>
      <c r="K15" s="97"/>
      <c r="L15" s="97"/>
      <c r="M15" s="97"/>
      <c r="N15" s="97"/>
      <c r="O15" s="97"/>
      <c r="P15" s="97">
        <f t="shared" ref="P15:P43" si="1">$E$4</f>
        <v>0</v>
      </c>
      <c r="Q15" s="97"/>
      <c r="R15" s="97"/>
      <c r="S15" s="99"/>
      <c r="T15" s="100"/>
      <c r="U15" s="100"/>
      <c r="V15" s="97"/>
      <c r="W15" s="97"/>
      <c r="X15" s="97"/>
      <c r="Y15" s="97"/>
      <c r="Z15" s="97"/>
      <c r="AA15" s="97"/>
      <c r="AB15" s="97"/>
      <c r="AC15" s="101"/>
      <c r="AD15" s="102"/>
      <c r="AE15" s="102"/>
      <c r="AF15" s="102"/>
    </row>
    <row r="16" spans="1:52" ht="18" customHeight="1" x14ac:dyDescent="0.15">
      <c r="A16" s="29">
        <v>3</v>
      </c>
      <c r="B16" s="173"/>
      <c r="C16" s="97"/>
      <c r="D16" s="97"/>
      <c r="E16" s="98"/>
      <c r="F16" s="97"/>
      <c r="G16" s="97">
        <f t="shared" si="0"/>
        <v>0</v>
      </c>
      <c r="H16" s="97"/>
      <c r="I16" s="97"/>
      <c r="J16" s="97"/>
      <c r="K16" s="97"/>
      <c r="L16" s="97"/>
      <c r="M16" s="97"/>
      <c r="N16" s="97"/>
      <c r="O16" s="97"/>
      <c r="P16" s="97">
        <f t="shared" si="1"/>
        <v>0</v>
      </c>
      <c r="Q16" s="97"/>
      <c r="R16" s="97"/>
      <c r="S16" s="99"/>
      <c r="T16" s="100"/>
      <c r="U16" s="100"/>
      <c r="V16" s="97"/>
      <c r="W16" s="97"/>
      <c r="X16" s="97"/>
      <c r="Y16" s="97"/>
      <c r="Z16" s="97"/>
      <c r="AA16" s="97"/>
      <c r="AB16" s="97"/>
      <c r="AC16" s="101"/>
      <c r="AD16" s="102"/>
      <c r="AE16" s="102"/>
      <c r="AF16" s="102"/>
    </row>
    <row r="17" spans="1:32" ht="18" customHeight="1" x14ac:dyDescent="0.15">
      <c r="A17" s="29">
        <v>4</v>
      </c>
      <c r="B17" s="173"/>
      <c r="C17" s="97"/>
      <c r="D17" s="97"/>
      <c r="E17" s="98"/>
      <c r="F17" s="97"/>
      <c r="G17" s="97">
        <f t="shared" si="0"/>
        <v>0</v>
      </c>
      <c r="H17" s="97"/>
      <c r="I17" s="97"/>
      <c r="J17" s="97"/>
      <c r="K17" s="97"/>
      <c r="L17" s="97"/>
      <c r="M17" s="97"/>
      <c r="N17" s="97"/>
      <c r="O17" s="97"/>
      <c r="P17" s="97">
        <f t="shared" si="1"/>
        <v>0</v>
      </c>
      <c r="Q17" s="97"/>
      <c r="R17" s="97"/>
      <c r="S17" s="99"/>
      <c r="T17" s="100"/>
      <c r="U17" s="100"/>
      <c r="V17" s="97"/>
      <c r="W17" s="97"/>
      <c r="X17" s="97"/>
      <c r="Y17" s="97"/>
      <c r="Z17" s="97"/>
      <c r="AA17" s="97"/>
      <c r="AB17" s="97"/>
      <c r="AC17" s="101"/>
      <c r="AD17" s="102"/>
      <c r="AE17" s="102"/>
      <c r="AF17" s="102"/>
    </row>
    <row r="18" spans="1:32" ht="18" customHeight="1" x14ac:dyDescent="0.15">
      <c r="A18" s="29">
        <v>5</v>
      </c>
      <c r="B18" s="173"/>
      <c r="C18" s="97"/>
      <c r="D18" s="97"/>
      <c r="E18" s="98"/>
      <c r="F18" s="97"/>
      <c r="G18" s="97">
        <f t="shared" si="0"/>
        <v>0</v>
      </c>
      <c r="H18" s="97"/>
      <c r="I18" s="97"/>
      <c r="J18" s="97"/>
      <c r="K18" s="97"/>
      <c r="L18" s="97"/>
      <c r="M18" s="97"/>
      <c r="N18" s="97"/>
      <c r="O18" s="97"/>
      <c r="P18" s="97">
        <f t="shared" si="1"/>
        <v>0</v>
      </c>
      <c r="Q18" s="97"/>
      <c r="R18" s="97"/>
      <c r="S18" s="99"/>
      <c r="T18" s="100"/>
      <c r="U18" s="100"/>
      <c r="V18" s="97"/>
      <c r="W18" s="97"/>
      <c r="X18" s="97"/>
      <c r="Y18" s="97"/>
      <c r="Z18" s="97"/>
      <c r="AA18" s="97"/>
      <c r="AB18" s="97"/>
      <c r="AC18" s="101"/>
      <c r="AD18" s="102"/>
      <c r="AE18" s="102"/>
      <c r="AF18" s="102"/>
    </row>
    <row r="19" spans="1:32" ht="18" customHeight="1" x14ac:dyDescent="0.15">
      <c r="A19" s="29">
        <v>6</v>
      </c>
      <c r="B19" s="173"/>
      <c r="C19" s="97"/>
      <c r="D19" s="97"/>
      <c r="E19" s="98"/>
      <c r="F19" s="97"/>
      <c r="G19" s="97">
        <f t="shared" si="0"/>
        <v>0</v>
      </c>
      <c r="H19" s="97"/>
      <c r="I19" s="97"/>
      <c r="J19" s="97"/>
      <c r="K19" s="97"/>
      <c r="L19" s="97"/>
      <c r="M19" s="97"/>
      <c r="N19" s="97"/>
      <c r="O19" s="97"/>
      <c r="P19" s="97">
        <f t="shared" si="1"/>
        <v>0</v>
      </c>
      <c r="Q19" s="97"/>
      <c r="R19" s="97"/>
      <c r="S19" s="99"/>
      <c r="T19" s="100"/>
      <c r="U19" s="100"/>
      <c r="V19" s="97"/>
      <c r="W19" s="97"/>
      <c r="X19" s="97"/>
      <c r="Y19" s="97"/>
      <c r="Z19" s="97"/>
      <c r="AA19" s="97"/>
      <c r="AB19" s="97"/>
      <c r="AC19" s="101"/>
      <c r="AD19" s="102"/>
      <c r="AE19" s="102"/>
      <c r="AF19" s="102"/>
    </row>
    <row r="20" spans="1:32" ht="18" customHeight="1" x14ac:dyDescent="0.15">
      <c r="A20" s="29">
        <v>7</v>
      </c>
      <c r="B20" s="173"/>
      <c r="C20" s="97"/>
      <c r="D20" s="97"/>
      <c r="E20" s="98"/>
      <c r="F20" s="97"/>
      <c r="G20" s="97">
        <f t="shared" si="0"/>
        <v>0</v>
      </c>
      <c r="H20" s="97"/>
      <c r="I20" s="97"/>
      <c r="J20" s="97"/>
      <c r="K20" s="97"/>
      <c r="L20" s="97"/>
      <c r="M20" s="97"/>
      <c r="N20" s="97"/>
      <c r="O20" s="97"/>
      <c r="P20" s="97">
        <f t="shared" si="1"/>
        <v>0</v>
      </c>
      <c r="Q20" s="97"/>
      <c r="R20" s="97"/>
      <c r="S20" s="99"/>
      <c r="T20" s="100"/>
      <c r="U20" s="100"/>
      <c r="V20" s="97"/>
      <c r="W20" s="97"/>
      <c r="X20" s="97"/>
      <c r="Y20" s="97"/>
      <c r="Z20" s="97"/>
      <c r="AA20" s="97"/>
      <c r="AB20" s="97"/>
      <c r="AC20" s="101"/>
      <c r="AD20" s="102"/>
      <c r="AE20" s="102"/>
      <c r="AF20" s="102"/>
    </row>
    <row r="21" spans="1:32" ht="18" customHeight="1" x14ac:dyDescent="0.15">
      <c r="A21" s="29">
        <v>8</v>
      </c>
      <c r="B21" s="173"/>
      <c r="C21" s="97"/>
      <c r="D21" s="97"/>
      <c r="E21" s="98"/>
      <c r="F21" s="97"/>
      <c r="G21" s="97">
        <f t="shared" si="0"/>
        <v>0</v>
      </c>
      <c r="H21" s="97"/>
      <c r="I21" s="97"/>
      <c r="J21" s="97"/>
      <c r="K21" s="97"/>
      <c r="L21" s="97"/>
      <c r="M21" s="97"/>
      <c r="N21" s="97"/>
      <c r="O21" s="97"/>
      <c r="P21" s="97">
        <f t="shared" si="1"/>
        <v>0</v>
      </c>
      <c r="Q21" s="97"/>
      <c r="R21" s="97"/>
      <c r="S21" s="99"/>
      <c r="T21" s="100"/>
      <c r="U21" s="100"/>
      <c r="V21" s="97"/>
      <c r="W21" s="97"/>
      <c r="X21" s="97"/>
      <c r="Y21" s="97"/>
      <c r="Z21" s="97"/>
      <c r="AA21" s="97"/>
      <c r="AB21" s="97"/>
      <c r="AC21" s="101"/>
      <c r="AD21" s="102"/>
      <c r="AE21" s="102"/>
      <c r="AF21" s="102"/>
    </row>
    <row r="22" spans="1:32" ht="18" customHeight="1" x14ac:dyDescent="0.15">
      <c r="A22" s="29">
        <v>9</v>
      </c>
      <c r="B22" s="173"/>
      <c r="C22" s="97"/>
      <c r="D22" s="97"/>
      <c r="E22" s="98"/>
      <c r="F22" s="97"/>
      <c r="G22" s="97">
        <f t="shared" si="0"/>
        <v>0</v>
      </c>
      <c r="H22" s="97"/>
      <c r="I22" s="97"/>
      <c r="J22" s="97"/>
      <c r="K22" s="97"/>
      <c r="L22" s="97"/>
      <c r="M22" s="97"/>
      <c r="N22" s="97"/>
      <c r="O22" s="97"/>
      <c r="P22" s="97">
        <f t="shared" si="1"/>
        <v>0</v>
      </c>
      <c r="Q22" s="97"/>
      <c r="R22" s="97"/>
      <c r="S22" s="99"/>
      <c r="T22" s="100"/>
      <c r="U22" s="100"/>
      <c r="V22" s="97"/>
      <c r="W22" s="97"/>
      <c r="X22" s="97"/>
      <c r="Y22" s="97"/>
      <c r="Z22" s="97"/>
      <c r="AA22" s="97"/>
      <c r="AB22" s="97"/>
      <c r="AC22" s="101"/>
      <c r="AD22" s="102"/>
      <c r="AE22" s="102"/>
      <c r="AF22" s="102"/>
    </row>
    <row r="23" spans="1:32" ht="18" customHeight="1" x14ac:dyDescent="0.15">
      <c r="A23" s="29">
        <v>10</v>
      </c>
      <c r="B23" s="173"/>
      <c r="C23" s="97"/>
      <c r="D23" s="97"/>
      <c r="E23" s="98"/>
      <c r="F23" s="97"/>
      <c r="G23" s="97">
        <f t="shared" si="0"/>
        <v>0</v>
      </c>
      <c r="H23" s="97"/>
      <c r="I23" s="97"/>
      <c r="J23" s="97"/>
      <c r="K23" s="97"/>
      <c r="L23" s="97"/>
      <c r="M23" s="97"/>
      <c r="N23" s="97"/>
      <c r="O23" s="97"/>
      <c r="P23" s="97">
        <f t="shared" si="1"/>
        <v>0</v>
      </c>
      <c r="Q23" s="97"/>
      <c r="R23" s="97"/>
      <c r="S23" s="99"/>
      <c r="T23" s="100"/>
      <c r="U23" s="100"/>
      <c r="V23" s="97"/>
      <c r="W23" s="97"/>
      <c r="X23" s="97"/>
      <c r="Y23" s="97"/>
      <c r="Z23" s="97"/>
      <c r="AA23" s="97"/>
      <c r="AB23" s="97"/>
      <c r="AC23" s="101"/>
      <c r="AD23" s="102"/>
      <c r="AE23" s="102"/>
      <c r="AF23" s="102"/>
    </row>
    <row r="24" spans="1:32" ht="18" customHeight="1" x14ac:dyDescent="0.15">
      <c r="A24" s="29">
        <v>11</v>
      </c>
      <c r="B24" s="173"/>
      <c r="C24" s="97"/>
      <c r="D24" s="97"/>
      <c r="E24" s="98"/>
      <c r="F24" s="97"/>
      <c r="G24" s="97">
        <f t="shared" si="0"/>
        <v>0</v>
      </c>
      <c r="H24" s="97"/>
      <c r="I24" s="97"/>
      <c r="J24" s="97"/>
      <c r="K24" s="97"/>
      <c r="L24" s="97"/>
      <c r="M24" s="97"/>
      <c r="N24" s="97"/>
      <c r="O24" s="97"/>
      <c r="P24" s="97">
        <f t="shared" si="1"/>
        <v>0</v>
      </c>
      <c r="Q24" s="97"/>
      <c r="R24" s="97"/>
      <c r="S24" s="99"/>
      <c r="T24" s="100"/>
      <c r="U24" s="100"/>
      <c r="V24" s="97"/>
      <c r="W24" s="97"/>
      <c r="X24" s="97"/>
      <c r="Y24" s="97"/>
      <c r="Z24" s="97"/>
      <c r="AA24" s="97"/>
      <c r="AB24" s="97"/>
      <c r="AC24" s="101"/>
      <c r="AD24" s="102"/>
      <c r="AE24" s="102"/>
      <c r="AF24" s="102"/>
    </row>
    <row r="25" spans="1:32" ht="18" customHeight="1" x14ac:dyDescent="0.15">
      <c r="A25" s="29">
        <v>12</v>
      </c>
      <c r="B25" s="173"/>
      <c r="C25" s="97"/>
      <c r="D25" s="97"/>
      <c r="E25" s="98"/>
      <c r="F25" s="97"/>
      <c r="G25" s="97">
        <f t="shared" si="0"/>
        <v>0</v>
      </c>
      <c r="H25" s="97"/>
      <c r="I25" s="97"/>
      <c r="J25" s="97"/>
      <c r="K25" s="97"/>
      <c r="L25" s="97"/>
      <c r="M25" s="97"/>
      <c r="N25" s="97"/>
      <c r="O25" s="97"/>
      <c r="P25" s="97">
        <f t="shared" si="1"/>
        <v>0</v>
      </c>
      <c r="Q25" s="97"/>
      <c r="R25" s="97"/>
      <c r="S25" s="99"/>
      <c r="T25" s="100"/>
      <c r="U25" s="100"/>
      <c r="V25" s="97"/>
      <c r="W25" s="97"/>
      <c r="X25" s="97"/>
      <c r="Y25" s="97"/>
      <c r="Z25" s="97"/>
      <c r="AA25" s="97"/>
      <c r="AB25" s="97"/>
      <c r="AC25" s="101"/>
      <c r="AD25" s="102"/>
      <c r="AE25" s="102"/>
      <c r="AF25" s="102"/>
    </row>
    <row r="26" spans="1:32" ht="18" customHeight="1" x14ac:dyDescent="0.15">
      <c r="A26" s="29">
        <v>13</v>
      </c>
      <c r="B26" s="173"/>
      <c r="C26" s="97"/>
      <c r="D26" s="97"/>
      <c r="E26" s="98"/>
      <c r="F26" s="97"/>
      <c r="G26" s="97">
        <f t="shared" si="0"/>
        <v>0</v>
      </c>
      <c r="H26" s="97"/>
      <c r="I26" s="97"/>
      <c r="J26" s="97"/>
      <c r="K26" s="97"/>
      <c r="L26" s="97"/>
      <c r="M26" s="97"/>
      <c r="N26" s="97"/>
      <c r="O26" s="97"/>
      <c r="P26" s="97">
        <f t="shared" si="1"/>
        <v>0</v>
      </c>
      <c r="Q26" s="97"/>
      <c r="R26" s="97"/>
      <c r="S26" s="99"/>
      <c r="T26" s="100"/>
      <c r="U26" s="100"/>
      <c r="V26" s="97"/>
      <c r="W26" s="97"/>
      <c r="X26" s="97"/>
      <c r="Y26" s="97"/>
      <c r="Z26" s="97"/>
      <c r="AA26" s="97"/>
      <c r="AB26" s="97"/>
      <c r="AC26" s="101"/>
      <c r="AD26" s="102"/>
      <c r="AE26" s="102"/>
      <c r="AF26" s="102"/>
    </row>
    <row r="27" spans="1:32" ht="18" customHeight="1" x14ac:dyDescent="0.15">
      <c r="A27" s="29">
        <v>14</v>
      </c>
      <c r="B27" s="173"/>
      <c r="C27" s="97"/>
      <c r="D27" s="97"/>
      <c r="E27" s="98"/>
      <c r="F27" s="97"/>
      <c r="G27" s="97">
        <f t="shared" si="0"/>
        <v>0</v>
      </c>
      <c r="H27" s="97"/>
      <c r="I27" s="97"/>
      <c r="J27" s="97"/>
      <c r="K27" s="97"/>
      <c r="L27" s="97"/>
      <c r="M27" s="97"/>
      <c r="N27" s="97"/>
      <c r="O27" s="97"/>
      <c r="P27" s="97">
        <f t="shared" si="1"/>
        <v>0</v>
      </c>
      <c r="Q27" s="97"/>
      <c r="R27" s="97"/>
      <c r="S27" s="99"/>
      <c r="T27" s="100"/>
      <c r="U27" s="100"/>
      <c r="V27" s="97"/>
      <c r="W27" s="97"/>
      <c r="X27" s="97"/>
      <c r="Y27" s="97"/>
      <c r="Z27" s="97"/>
      <c r="AA27" s="97"/>
      <c r="AB27" s="97"/>
      <c r="AC27" s="101"/>
      <c r="AD27" s="102"/>
      <c r="AE27" s="102"/>
      <c r="AF27" s="102"/>
    </row>
    <row r="28" spans="1:32" ht="18" customHeight="1" x14ac:dyDescent="0.15">
      <c r="A28" s="29">
        <v>15</v>
      </c>
      <c r="B28" s="173"/>
      <c r="C28" s="97"/>
      <c r="D28" s="97"/>
      <c r="E28" s="98"/>
      <c r="F28" s="97"/>
      <c r="G28" s="97">
        <f t="shared" si="0"/>
        <v>0</v>
      </c>
      <c r="H28" s="97"/>
      <c r="I28" s="97"/>
      <c r="J28" s="97"/>
      <c r="K28" s="97"/>
      <c r="L28" s="97"/>
      <c r="M28" s="97"/>
      <c r="N28" s="97"/>
      <c r="O28" s="97"/>
      <c r="P28" s="97">
        <f t="shared" si="1"/>
        <v>0</v>
      </c>
      <c r="Q28" s="97"/>
      <c r="R28" s="97"/>
      <c r="S28" s="99"/>
      <c r="T28" s="100"/>
      <c r="U28" s="100"/>
      <c r="V28" s="97"/>
      <c r="W28" s="97"/>
      <c r="X28" s="97"/>
      <c r="Y28" s="97"/>
      <c r="Z28" s="97"/>
      <c r="AA28" s="97"/>
      <c r="AB28" s="97"/>
      <c r="AC28" s="101"/>
      <c r="AD28" s="102"/>
      <c r="AE28" s="102"/>
      <c r="AF28" s="102"/>
    </row>
    <row r="29" spans="1:32" ht="18" customHeight="1" x14ac:dyDescent="0.15">
      <c r="A29" s="29">
        <v>16</v>
      </c>
      <c r="B29" s="173"/>
      <c r="C29" s="97"/>
      <c r="D29" s="97"/>
      <c r="E29" s="98"/>
      <c r="F29" s="97"/>
      <c r="G29" s="97">
        <f t="shared" si="0"/>
        <v>0</v>
      </c>
      <c r="H29" s="97"/>
      <c r="I29" s="97"/>
      <c r="J29" s="97"/>
      <c r="K29" s="97"/>
      <c r="L29" s="97"/>
      <c r="M29" s="97"/>
      <c r="N29" s="97"/>
      <c r="O29" s="97"/>
      <c r="P29" s="97">
        <f t="shared" si="1"/>
        <v>0</v>
      </c>
      <c r="Q29" s="97"/>
      <c r="R29" s="97"/>
      <c r="S29" s="99"/>
      <c r="T29" s="100"/>
      <c r="U29" s="100"/>
      <c r="V29" s="97"/>
      <c r="W29" s="97"/>
      <c r="X29" s="97"/>
      <c r="Y29" s="97"/>
      <c r="Z29" s="97"/>
      <c r="AA29" s="97"/>
      <c r="AB29" s="97"/>
      <c r="AC29" s="101"/>
      <c r="AD29" s="102"/>
      <c r="AE29" s="102"/>
      <c r="AF29" s="102"/>
    </row>
    <row r="30" spans="1:32" ht="18" customHeight="1" x14ac:dyDescent="0.15">
      <c r="A30" s="29">
        <v>17</v>
      </c>
      <c r="B30" s="173"/>
      <c r="C30" s="97"/>
      <c r="D30" s="97"/>
      <c r="E30" s="98"/>
      <c r="F30" s="97"/>
      <c r="G30" s="97">
        <f t="shared" si="0"/>
        <v>0</v>
      </c>
      <c r="H30" s="97"/>
      <c r="I30" s="97"/>
      <c r="J30" s="97"/>
      <c r="K30" s="97"/>
      <c r="L30" s="97"/>
      <c r="M30" s="97"/>
      <c r="N30" s="97"/>
      <c r="O30" s="97"/>
      <c r="P30" s="97">
        <f t="shared" si="1"/>
        <v>0</v>
      </c>
      <c r="Q30" s="97"/>
      <c r="R30" s="97"/>
      <c r="S30" s="99"/>
      <c r="T30" s="100"/>
      <c r="U30" s="100"/>
      <c r="V30" s="97"/>
      <c r="W30" s="97"/>
      <c r="X30" s="97"/>
      <c r="Y30" s="97"/>
      <c r="Z30" s="97"/>
      <c r="AA30" s="97"/>
      <c r="AB30" s="97"/>
      <c r="AC30" s="101"/>
      <c r="AD30" s="102"/>
      <c r="AE30" s="102"/>
      <c r="AF30" s="102"/>
    </row>
    <row r="31" spans="1:32" ht="18" customHeight="1" x14ac:dyDescent="0.15">
      <c r="A31" s="29">
        <v>18</v>
      </c>
      <c r="B31" s="173"/>
      <c r="C31" s="97"/>
      <c r="D31" s="97"/>
      <c r="E31" s="98"/>
      <c r="F31" s="97"/>
      <c r="G31" s="97">
        <f t="shared" si="0"/>
        <v>0</v>
      </c>
      <c r="H31" s="97"/>
      <c r="I31" s="97"/>
      <c r="J31" s="97"/>
      <c r="K31" s="97"/>
      <c r="L31" s="97"/>
      <c r="M31" s="97"/>
      <c r="N31" s="97"/>
      <c r="O31" s="97"/>
      <c r="P31" s="97">
        <f t="shared" si="1"/>
        <v>0</v>
      </c>
      <c r="Q31" s="97"/>
      <c r="R31" s="97"/>
      <c r="S31" s="99"/>
      <c r="T31" s="100"/>
      <c r="U31" s="100"/>
      <c r="V31" s="97"/>
      <c r="W31" s="97"/>
      <c r="X31" s="97"/>
      <c r="Y31" s="97"/>
      <c r="Z31" s="97"/>
      <c r="AA31" s="97"/>
      <c r="AB31" s="97"/>
      <c r="AC31" s="101"/>
      <c r="AD31" s="102"/>
      <c r="AE31" s="102"/>
      <c r="AF31" s="102"/>
    </row>
    <row r="32" spans="1:32" ht="18" customHeight="1" x14ac:dyDescent="0.15">
      <c r="A32" s="29">
        <v>19</v>
      </c>
      <c r="B32" s="173"/>
      <c r="C32" s="97"/>
      <c r="D32" s="97"/>
      <c r="E32" s="98"/>
      <c r="F32" s="97"/>
      <c r="G32" s="97">
        <f t="shared" si="0"/>
        <v>0</v>
      </c>
      <c r="H32" s="97"/>
      <c r="I32" s="97"/>
      <c r="J32" s="97"/>
      <c r="K32" s="97"/>
      <c r="L32" s="97"/>
      <c r="M32" s="97"/>
      <c r="N32" s="97"/>
      <c r="O32" s="97"/>
      <c r="P32" s="97">
        <f t="shared" si="1"/>
        <v>0</v>
      </c>
      <c r="Q32" s="97"/>
      <c r="R32" s="97"/>
      <c r="S32" s="99"/>
      <c r="T32" s="100"/>
      <c r="U32" s="100"/>
      <c r="V32" s="97"/>
      <c r="W32" s="97"/>
      <c r="X32" s="97"/>
      <c r="Y32" s="97"/>
      <c r="Z32" s="97"/>
      <c r="AA32" s="97"/>
      <c r="AB32" s="97"/>
      <c r="AC32" s="101"/>
      <c r="AD32" s="102"/>
      <c r="AE32" s="102"/>
      <c r="AF32" s="102"/>
    </row>
    <row r="33" spans="1:63" ht="18" customHeight="1" x14ac:dyDescent="0.15">
      <c r="A33" s="29">
        <v>20</v>
      </c>
      <c r="B33" s="173"/>
      <c r="C33" s="97"/>
      <c r="D33" s="97"/>
      <c r="E33" s="98"/>
      <c r="F33" s="97"/>
      <c r="G33" s="97">
        <f t="shared" si="0"/>
        <v>0</v>
      </c>
      <c r="H33" s="97"/>
      <c r="I33" s="97"/>
      <c r="J33" s="97"/>
      <c r="K33" s="97"/>
      <c r="L33" s="97"/>
      <c r="M33" s="97"/>
      <c r="N33" s="97"/>
      <c r="O33" s="97"/>
      <c r="P33" s="97">
        <f t="shared" si="1"/>
        <v>0</v>
      </c>
      <c r="Q33" s="97"/>
      <c r="R33" s="97"/>
      <c r="S33" s="99"/>
      <c r="T33" s="100"/>
      <c r="U33" s="100"/>
      <c r="V33" s="97"/>
      <c r="W33" s="97"/>
      <c r="X33" s="97"/>
      <c r="Y33" s="97"/>
      <c r="Z33" s="97"/>
      <c r="AA33" s="97"/>
      <c r="AB33" s="97"/>
      <c r="AC33" s="101"/>
      <c r="AD33" s="102"/>
      <c r="AE33" s="102"/>
      <c r="AF33" s="102"/>
    </row>
    <row r="34" spans="1:63" ht="18" customHeight="1" x14ac:dyDescent="0.15">
      <c r="A34" s="29">
        <v>21</v>
      </c>
      <c r="B34" s="173"/>
      <c r="C34" s="97"/>
      <c r="D34" s="97"/>
      <c r="E34" s="98"/>
      <c r="F34" s="97"/>
      <c r="G34" s="97">
        <f t="shared" si="0"/>
        <v>0</v>
      </c>
      <c r="H34" s="97"/>
      <c r="I34" s="97"/>
      <c r="J34" s="97"/>
      <c r="K34" s="97"/>
      <c r="L34" s="97"/>
      <c r="M34" s="97"/>
      <c r="N34" s="97"/>
      <c r="O34" s="97"/>
      <c r="P34" s="97">
        <f t="shared" si="1"/>
        <v>0</v>
      </c>
      <c r="Q34" s="97"/>
      <c r="R34" s="97"/>
      <c r="S34" s="99"/>
      <c r="T34" s="100"/>
      <c r="U34" s="100"/>
      <c r="V34" s="97"/>
      <c r="W34" s="97"/>
      <c r="X34" s="97"/>
      <c r="Y34" s="97"/>
      <c r="Z34" s="97"/>
      <c r="AA34" s="97"/>
      <c r="AB34" s="97"/>
      <c r="AC34" s="101"/>
      <c r="AD34" s="102"/>
      <c r="AE34" s="102"/>
      <c r="AF34" s="102"/>
    </row>
    <row r="35" spans="1:63" ht="18" customHeight="1" x14ac:dyDescent="0.15">
      <c r="A35" s="29">
        <v>22</v>
      </c>
      <c r="B35" s="173"/>
      <c r="C35" s="97"/>
      <c r="D35" s="97"/>
      <c r="E35" s="98"/>
      <c r="F35" s="97"/>
      <c r="G35" s="97">
        <f t="shared" si="0"/>
        <v>0</v>
      </c>
      <c r="H35" s="97"/>
      <c r="I35" s="97"/>
      <c r="J35" s="97"/>
      <c r="K35" s="97"/>
      <c r="L35" s="97"/>
      <c r="M35" s="97"/>
      <c r="N35" s="97"/>
      <c r="O35" s="97"/>
      <c r="P35" s="97">
        <f t="shared" si="1"/>
        <v>0</v>
      </c>
      <c r="Q35" s="97"/>
      <c r="R35" s="97"/>
      <c r="S35" s="99"/>
      <c r="T35" s="100"/>
      <c r="U35" s="100"/>
      <c r="V35" s="97"/>
      <c r="W35" s="97"/>
      <c r="X35" s="97"/>
      <c r="Y35" s="97"/>
      <c r="Z35" s="97"/>
      <c r="AA35" s="97"/>
      <c r="AB35" s="97"/>
      <c r="AC35" s="101"/>
      <c r="AD35" s="102"/>
      <c r="AE35" s="102"/>
      <c r="AF35" s="102"/>
    </row>
    <row r="36" spans="1:63" ht="18" customHeight="1" x14ac:dyDescent="0.15">
      <c r="A36" s="29">
        <v>23</v>
      </c>
      <c r="B36" s="173"/>
      <c r="C36" s="97"/>
      <c r="D36" s="97"/>
      <c r="E36" s="98"/>
      <c r="F36" s="97"/>
      <c r="G36" s="97">
        <f t="shared" si="0"/>
        <v>0</v>
      </c>
      <c r="H36" s="97"/>
      <c r="I36" s="97"/>
      <c r="J36" s="97"/>
      <c r="K36" s="97"/>
      <c r="L36" s="97"/>
      <c r="M36" s="97"/>
      <c r="N36" s="97"/>
      <c r="O36" s="97"/>
      <c r="P36" s="97">
        <f t="shared" si="1"/>
        <v>0</v>
      </c>
      <c r="Q36" s="97"/>
      <c r="R36" s="97"/>
      <c r="S36" s="99"/>
      <c r="T36" s="100"/>
      <c r="U36" s="100"/>
      <c r="V36" s="97"/>
      <c r="W36" s="97"/>
      <c r="X36" s="97"/>
      <c r="Y36" s="97"/>
      <c r="Z36" s="97"/>
      <c r="AA36" s="97"/>
      <c r="AB36" s="97"/>
      <c r="AC36" s="101"/>
      <c r="AD36" s="102"/>
      <c r="AE36" s="102"/>
      <c r="AF36" s="102"/>
    </row>
    <row r="37" spans="1:63" ht="18" customHeight="1" x14ac:dyDescent="0.15">
      <c r="A37" s="29">
        <v>24</v>
      </c>
      <c r="B37" s="173"/>
      <c r="C37" s="97"/>
      <c r="D37" s="97"/>
      <c r="E37" s="98"/>
      <c r="F37" s="97"/>
      <c r="G37" s="97">
        <f t="shared" si="0"/>
        <v>0</v>
      </c>
      <c r="H37" s="97"/>
      <c r="I37" s="97"/>
      <c r="J37" s="97"/>
      <c r="K37" s="97"/>
      <c r="L37" s="97"/>
      <c r="M37" s="97"/>
      <c r="N37" s="97"/>
      <c r="O37" s="97"/>
      <c r="P37" s="97">
        <f t="shared" si="1"/>
        <v>0</v>
      </c>
      <c r="Q37" s="97"/>
      <c r="R37" s="97"/>
      <c r="S37" s="99"/>
      <c r="T37" s="100"/>
      <c r="U37" s="100"/>
      <c r="V37" s="97"/>
      <c r="W37" s="97"/>
      <c r="X37" s="97"/>
      <c r="Y37" s="97"/>
      <c r="Z37" s="97"/>
      <c r="AA37" s="97"/>
      <c r="AB37" s="97"/>
      <c r="AC37" s="101"/>
      <c r="AD37" s="102"/>
      <c r="AE37" s="102"/>
      <c r="AF37" s="102"/>
    </row>
    <row r="38" spans="1:63" ht="18" customHeight="1" x14ac:dyDescent="0.15">
      <c r="A38" s="29">
        <v>25</v>
      </c>
      <c r="B38" s="173"/>
      <c r="C38" s="97"/>
      <c r="D38" s="97"/>
      <c r="E38" s="98"/>
      <c r="F38" s="97"/>
      <c r="G38" s="97">
        <f t="shared" si="0"/>
        <v>0</v>
      </c>
      <c r="H38" s="97"/>
      <c r="I38" s="97"/>
      <c r="J38" s="97"/>
      <c r="K38" s="97"/>
      <c r="L38" s="97"/>
      <c r="M38" s="97"/>
      <c r="N38" s="97"/>
      <c r="O38" s="97"/>
      <c r="P38" s="97">
        <f t="shared" si="1"/>
        <v>0</v>
      </c>
      <c r="Q38" s="97"/>
      <c r="R38" s="97"/>
      <c r="S38" s="99"/>
      <c r="T38" s="100"/>
      <c r="U38" s="100"/>
      <c r="V38" s="97"/>
      <c r="W38" s="97"/>
      <c r="X38" s="97"/>
      <c r="Y38" s="97"/>
      <c r="Z38" s="97"/>
      <c r="AA38" s="97"/>
      <c r="AB38" s="97"/>
      <c r="AC38" s="101"/>
      <c r="AD38" s="102"/>
      <c r="AE38" s="102"/>
      <c r="AF38" s="102"/>
    </row>
    <row r="39" spans="1:63" ht="18" customHeight="1" x14ac:dyDescent="0.15">
      <c r="A39" s="29">
        <v>26</v>
      </c>
      <c r="B39" s="173"/>
      <c r="C39" s="97"/>
      <c r="D39" s="97"/>
      <c r="E39" s="98"/>
      <c r="F39" s="97"/>
      <c r="G39" s="97">
        <f t="shared" si="0"/>
        <v>0</v>
      </c>
      <c r="H39" s="97"/>
      <c r="I39" s="97"/>
      <c r="J39" s="97"/>
      <c r="K39" s="97"/>
      <c r="L39" s="97"/>
      <c r="M39" s="97"/>
      <c r="N39" s="97"/>
      <c r="O39" s="97"/>
      <c r="P39" s="97">
        <f t="shared" si="1"/>
        <v>0</v>
      </c>
      <c r="Q39" s="97"/>
      <c r="R39" s="97"/>
      <c r="S39" s="99"/>
      <c r="T39" s="100"/>
      <c r="U39" s="100"/>
      <c r="V39" s="97"/>
      <c r="W39" s="97"/>
      <c r="X39" s="97"/>
      <c r="Y39" s="97"/>
      <c r="Z39" s="97"/>
      <c r="AA39" s="97"/>
      <c r="AB39" s="97"/>
      <c r="AC39" s="101"/>
      <c r="AD39" s="102"/>
      <c r="AE39" s="102"/>
      <c r="AF39" s="102"/>
    </row>
    <row r="40" spans="1:63" ht="18" customHeight="1" x14ac:dyDescent="0.15">
      <c r="A40" s="29">
        <v>27</v>
      </c>
      <c r="B40" s="173"/>
      <c r="C40" s="97"/>
      <c r="D40" s="97"/>
      <c r="E40" s="98"/>
      <c r="F40" s="97"/>
      <c r="G40" s="97">
        <f t="shared" si="0"/>
        <v>0</v>
      </c>
      <c r="H40" s="97"/>
      <c r="I40" s="97"/>
      <c r="J40" s="97"/>
      <c r="K40" s="97"/>
      <c r="L40" s="97"/>
      <c r="M40" s="97"/>
      <c r="N40" s="97"/>
      <c r="O40" s="97"/>
      <c r="P40" s="97">
        <f t="shared" si="1"/>
        <v>0</v>
      </c>
      <c r="Q40" s="97"/>
      <c r="R40" s="97"/>
      <c r="S40" s="99"/>
      <c r="T40" s="100"/>
      <c r="U40" s="100"/>
      <c r="V40" s="97"/>
      <c r="W40" s="97"/>
      <c r="X40" s="97"/>
      <c r="Y40" s="97"/>
      <c r="Z40" s="97"/>
      <c r="AA40" s="97"/>
      <c r="AB40" s="97"/>
      <c r="AC40" s="101"/>
      <c r="AD40" s="102"/>
      <c r="AE40" s="102"/>
      <c r="AF40" s="102"/>
    </row>
    <row r="41" spans="1:63" ht="18" customHeight="1" x14ac:dyDescent="0.15">
      <c r="A41" s="29">
        <v>28</v>
      </c>
      <c r="B41" s="173"/>
      <c r="C41" s="97"/>
      <c r="D41" s="97"/>
      <c r="E41" s="98"/>
      <c r="F41" s="97"/>
      <c r="G41" s="97">
        <f t="shared" si="0"/>
        <v>0</v>
      </c>
      <c r="H41" s="97"/>
      <c r="I41" s="97"/>
      <c r="J41" s="97"/>
      <c r="K41" s="97"/>
      <c r="L41" s="97"/>
      <c r="M41" s="97"/>
      <c r="N41" s="97"/>
      <c r="O41" s="97"/>
      <c r="P41" s="97">
        <f t="shared" si="1"/>
        <v>0</v>
      </c>
      <c r="Q41" s="97"/>
      <c r="R41" s="97"/>
      <c r="S41" s="99"/>
      <c r="T41" s="100"/>
      <c r="U41" s="100"/>
      <c r="V41" s="97"/>
      <c r="W41" s="97"/>
      <c r="X41" s="97"/>
      <c r="Y41" s="97"/>
      <c r="Z41" s="97"/>
      <c r="AA41" s="97"/>
      <c r="AB41" s="97"/>
      <c r="AC41" s="101"/>
      <c r="AD41" s="102"/>
      <c r="AE41" s="102"/>
      <c r="AF41" s="102"/>
    </row>
    <row r="42" spans="1:63" ht="18" customHeight="1" x14ac:dyDescent="0.15">
      <c r="A42" s="29">
        <v>29</v>
      </c>
      <c r="B42" s="173"/>
      <c r="C42" s="97"/>
      <c r="D42" s="97"/>
      <c r="E42" s="98"/>
      <c r="F42" s="97"/>
      <c r="G42" s="97">
        <f t="shared" si="0"/>
        <v>0</v>
      </c>
      <c r="H42" s="97"/>
      <c r="I42" s="97"/>
      <c r="J42" s="97"/>
      <c r="K42" s="97"/>
      <c r="L42" s="97"/>
      <c r="M42" s="97"/>
      <c r="N42" s="97"/>
      <c r="O42" s="97"/>
      <c r="P42" s="97">
        <f t="shared" si="1"/>
        <v>0</v>
      </c>
      <c r="Q42" s="97"/>
      <c r="R42" s="97"/>
      <c r="S42" s="99"/>
      <c r="T42" s="100"/>
      <c r="U42" s="100"/>
      <c r="V42" s="97"/>
      <c r="W42" s="97"/>
      <c r="X42" s="97"/>
      <c r="Y42" s="97"/>
      <c r="Z42" s="97"/>
      <c r="AA42" s="97"/>
      <c r="AB42" s="97"/>
      <c r="AC42" s="101"/>
      <c r="AD42" s="102"/>
      <c r="AE42" s="102"/>
      <c r="AF42" s="102"/>
    </row>
    <row r="43" spans="1:63" ht="18" customHeight="1" thickBot="1" x14ac:dyDescent="0.2">
      <c r="A43" s="29">
        <v>30</v>
      </c>
      <c r="B43" s="173"/>
      <c r="C43" s="97"/>
      <c r="D43" s="97"/>
      <c r="E43" s="98"/>
      <c r="F43" s="97"/>
      <c r="G43" s="97">
        <f t="shared" si="0"/>
        <v>0</v>
      </c>
      <c r="H43" s="97"/>
      <c r="I43" s="97"/>
      <c r="J43" s="97"/>
      <c r="K43" s="97"/>
      <c r="L43" s="97"/>
      <c r="M43" s="97"/>
      <c r="N43" s="97"/>
      <c r="O43" s="97"/>
      <c r="P43" s="97">
        <f t="shared" si="1"/>
        <v>0</v>
      </c>
      <c r="Q43" s="97"/>
      <c r="R43" s="97"/>
      <c r="S43" s="99"/>
      <c r="T43" s="100"/>
      <c r="U43" s="100"/>
      <c r="V43" s="97"/>
      <c r="W43" s="97"/>
      <c r="X43" s="97"/>
      <c r="Y43" s="97"/>
      <c r="Z43" s="97"/>
      <c r="AA43" s="97"/>
      <c r="AB43" s="97"/>
      <c r="AC43" s="101"/>
      <c r="AD43" s="102"/>
      <c r="AE43" s="102"/>
      <c r="AF43" s="102"/>
    </row>
    <row r="44" spans="1:63" ht="17.25" customHeight="1" x14ac:dyDescent="0.15">
      <c r="A44" s="42"/>
      <c r="B44" s="224" t="s">
        <v>115</v>
      </c>
      <c r="C44" s="34"/>
      <c r="D44" s="34"/>
      <c r="E44" s="226">
        <f>COUNTA(E14:E43)</f>
        <v>0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220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159">
        <f>COUNTIF($AD$14:$AD$43,1)</f>
        <v>0</v>
      </c>
      <c r="AE44" s="207"/>
      <c r="AF44" s="208"/>
      <c r="AZ44" s="45"/>
    </row>
    <row r="45" spans="1:63" ht="17.25" customHeight="1" thickBot="1" x14ac:dyDescent="0.2">
      <c r="A45" s="43"/>
      <c r="B45" s="225"/>
      <c r="C45" s="35"/>
      <c r="D45" s="35"/>
      <c r="E45" s="22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221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160">
        <f>COUNTIF($AD$14:$AD$43,2)</f>
        <v>0</v>
      </c>
      <c r="AE45" s="209"/>
      <c r="AF45" s="210"/>
      <c r="AZ45" s="32"/>
    </row>
    <row r="46" spans="1:63" ht="7.5" customHeight="1" x14ac:dyDescent="0.15">
      <c r="C46" s="22"/>
      <c r="D46" s="22"/>
      <c r="F46" s="22"/>
      <c r="G46" s="22"/>
      <c r="H46" s="22"/>
      <c r="I46" s="22"/>
      <c r="AQ46" s="45"/>
      <c r="AR46" s="45"/>
      <c r="AS46" s="45"/>
      <c r="AT46" s="45"/>
      <c r="AU46" s="45"/>
      <c r="AV46" s="45"/>
      <c r="BA46" s="45"/>
      <c r="BB46" s="45"/>
      <c r="BC46" s="45"/>
      <c r="BD46" s="45"/>
      <c r="BE46" s="45"/>
      <c r="BF46" s="45"/>
    </row>
    <row r="47" spans="1:63" ht="22.5" customHeight="1" thickBot="1" x14ac:dyDescent="0.2">
      <c r="A47" s="32"/>
      <c r="B47" s="32"/>
      <c r="C47" s="32"/>
      <c r="D47" s="32"/>
      <c r="U47" s="212" t="str">
        <f>IF(OR(S2="",S2="十日町クロスカントリースキー大会"),"","【競技役員協力者】")</f>
        <v>【競技役員協力者】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1"/>
      <c r="AF47" s="211"/>
      <c r="AG47" s="51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3" s="32" customFormat="1" ht="21.75" customHeight="1" thickTop="1" x14ac:dyDescent="0.1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43" ht="21.75" customHeight="1" x14ac:dyDescent="0.15">
      <c r="C49" s="22"/>
      <c r="D49" s="22"/>
    </row>
    <row r="50" spans="1:43" ht="21.75" customHeight="1" x14ac:dyDescent="0.15">
      <c r="C50" s="22"/>
      <c r="D50" s="22"/>
    </row>
    <row r="51" spans="1:43" ht="21.75" customHeight="1" x14ac:dyDescent="0.15">
      <c r="C51" s="22"/>
      <c r="D51" s="22"/>
    </row>
    <row r="52" spans="1:43" ht="21.75" customHeight="1" x14ac:dyDescent="0.15">
      <c r="C52" s="22"/>
      <c r="D52" s="22"/>
      <c r="AI52" s="49"/>
      <c r="AJ52" s="49"/>
      <c r="AK52" s="45"/>
      <c r="AL52" s="45"/>
      <c r="AN52" s="45"/>
      <c r="AO52" s="45"/>
      <c r="AP52" s="45"/>
      <c r="AQ52" s="45"/>
    </row>
    <row r="53" spans="1:43" ht="21.75" customHeight="1" x14ac:dyDescent="0.15">
      <c r="C53" s="22"/>
      <c r="D53" s="22"/>
    </row>
    <row r="54" spans="1:43" ht="21.75" customHeight="1" x14ac:dyDescent="0.15">
      <c r="C54" s="22"/>
      <c r="D54" s="22"/>
    </row>
    <row r="55" spans="1:43" ht="21.75" customHeight="1" x14ac:dyDescent="0.15">
      <c r="C55" s="22"/>
      <c r="D55" s="22"/>
    </row>
    <row r="56" spans="1:43" ht="21.75" customHeight="1" x14ac:dyDescent="0.15">
      <c r="C56" s="22"/>
      <c r="D56" s="22"/>
    </row>
    <row r="57" spans="1:43" ht="21.75" customHeight="1" x14ac:dyDescent="0.15">
      <c r="C57" s="22"/>
      <c r="D57" s="22"/>
    </row>
    <row r="58" spans="1:43" ht="21.75" customHeight="1" x14ac:dyDescent="0.15">
      <c r="C58" s="22"/>
      <c r="D58" s="22"/>
    </row>
    <row r="59" spans="1:43" ht="15" customHeight="1" thickBot="1" x14ac:dyDescent="0.2">
      <c r="C59" s="22"/>
      <c r="D59" s="22"/>
    </row>
    <row r="60" spans="1:43" ht="28.5" customHeight="1" thickBot="1" x14ac:dyDescent="0.2">
      <c r="A60" s="181" t="s">
        <v>47</v>
      </c>
      <c r="B60" s="182"/>
      <c r="C60" s="161"/>
      <c r="D60" s="161"/>
      <c r="E60" s="167" t="s">
        <v>23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79"/>
      <c r="T60" s="162"/>
      <c r="U60" s="164" t="s">
        <v>65</v>
      </c>
      <c r="V60" s="165"/>
      <c r="W60" s="165"/>
      <c r="X60" s="165"/>
      <c r="Y60" s="165"/>
      <c r="Z60" s="165"/>
      <c r="AA60" s="165"/>
      <c r="AB60" s="165"/>
      <c r="AC60" s="180"/>
      <c r="AD60" s="166" t="str">
        <f>IF(AC60="振込","(名義人)","")</f>
        <v/>
      </c>
      <c r="AE60" s="183"/>
      <c r="AF60" s="184"/>
      <c r="AG60" s="169" t="s">
        <v>214</v>
      </c>
    </row>
    <row r="61" spans="1:43" ht="7.5" customHeight="1" x14ac:dyDescent="0.15">
      <c r="C61" s="22"/>
      <c r="D61" s="22"/>
      <c r="F61" s="27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V61" s="22"/>
      <c r="W61" s="22"/>
      <c r="X61" s="22"/>
      <c r="Y61" s="22"/>
      <c r="Z61" s="22"/>
      <c r="AA61" s="22"/>
      <c r="AB61" s="22"/>
    </row>
    <row r="62" spans="1:43" ht="17.25" customHeight="1" thickBot="1" x14ac:dyDescent="0.2">
      <c r="B62" s="168" t="s">
        <v>210</v>
      </c>
      <c r="C62" s="22"/>
      <c r="D62" s="22"/>
      <c r="E62" s="215" t="s">
        <v>209</v>
      </c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</row>
    <row r="63" spans="1:43" ht="17.25" customHeight="1" thickTop="1" thickBot="1" x14ac:dyDescent="0.2">
      <c r="C63" s="22"/>
      <c r="D63" s="22"/>
      <c r="E63" s="216" t="s">
        <v>228</v>
      </c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7" t="s">
        <v>211</v>
      </c>
      <c r="AE63" s="218"/>
      <c r="AF63" s="219"/>
      <c r="AI63" s="29"/>
      <c r="AJ63" s="29"/>
      <c r="AK63" s="45"/>
      <c r="AL63" s="45"/>
      <c r="AM63" s="23"/>
      <c r="AN63" s="45"/>
      <c r="AO63" s="45"/>
      <c r="AP63" s="45"/>
      <c r="AQ63" s="45"/>
    </row>
    <row r="64" spans="1:43" ht="18.75" customHeight="1" thickTop="1" x14ac:dyDescent="0.15">
      <c r="C64" s="22"/>
      <c r="D64" s="22"/>
      <c r="AJ64" s="50"/>
      <c r="AK64" s="50"/>
      <c r="AL64" s="50"/>
      <c r="AM64" s="50"/>
      <c r="AN64" s="50"/>
      <c r="AO64" s="50"/>
      <c r="AP64" s="50"/>
      <c r="AQ64" s="50"/>
    </row>
    <row r="65" spans="3:43" ht="18.75" customHeight="1" x14ac:dyDescent="0.15">
      <c r="C65" s="22"/>
      <c r="D65" s="22"/>
      <c r="AJ65" s="50"/>
      <c r="AK65" s="50"/>
      <c r="AL65" s="50"/>
      <c r="AM65" s="50"/>
      <c r="AN65" s="50"/>
      <c r="AO65" s="50"/>
      <c r="AP65" s="50"/>
      <c r="AQ65" s="50"/>
    </row>
    <row r="66" spans="3:43" ht="18.75" customHeight="1" x14ac:dyDescent="0.15">
      <c r="C66" s="22"/>
      <c r="D66" s="22"/>
      <c r="AJ66" s="50"/>
      <c r="AK66" s="50"/>
      <c r="AL66" s="50"/>
      <c r="AM66" s="50"/>
      <c r="AN66" s="50"/>
      <c r="AO66" s="50"/>
      <c r="AP66" s="50"/>
      <c r="AQ66" s="50"/>
    </row>
    <row r="67" spans="3:43" ht="18.75" customHeight="1" x14ac:dyDescent="0.15">
      <c r="C67" s="22"/>
      <c r="D67" s="22"/>
      <c r="AJ67" s="50"/>
      <c r="AK67" s="50"/>
      <c r="AL67" s="50"/>
      <c r="AM67" s="50"/>
      <c r="AN67" s="50"/>
      <c r="AO67" s="50"/>
      <c r="AP67" s="50"/>
      <c r="AQ67" s="50"/>
    </row>
    <row r="68" spans="3:43" ht="18.75" customHeight="1" x14ac:dyDescent="0.15">
      <c r="C68" s="22"/>
      <c r="D68" s="22"/>
      <c r="AJ68" s="50"/>
      <c r="AK68" s="50"/>
      <c r="AL68" s="50"/>
      <c r="AM68" s="50"/>
      <c r="AN68" s="50"/>
      <c r="AO68" s="50"/>
      <c r="AP68" s="50"/>
      <c r="AQ68" s="50"/>
    </row>
    <row r="69" spans="3:43" ht="18.75" customHeight="1" x14ac:dyDescent="0.15">
      <c r="C69" s="22"/>
      <c r="D69" s="22"/>
      <c r="AJ69" s="50"/>
      <c r="AK69" s="50"/>
      <c r="AL69" s="50"/>
      <c r="AM69" s="50"/>
      <c r="AN69" s="50"/>
      <c r="AO69" s="50"/>
      <c r="AP69" s="50"/>
      <c r="AQ69" s="50"/>
    </row>
    <row r="70" spans="3:43" ht="18.75" customHeight="1" x14ac:dyDescent="0.15">
      <c r="C70" s="22"/>
      <c r="D70" s="22"/>
      <c r="AJ70" s="50"/>
      <c r="AK70" s="50"/>
      <c r="AL70" s="50"/>
      <c r="AM70" s="50"/>
      <c r="AN70" s="50"/>
      <c r="AO70" s="50"/>
      <c r="AP70" s="50"/>
      <c r="AQ70" s="50"/>
    </row>
    <row r="71" spans="3:43" ht="18.75" customHeight="1" x14ac:dyDescent="0.15">
      <c r="C71" s="22"/>
      <c r="D71" s="22"/>
      <c r="AJ71" s="50"/>
      <c r="AK71" s="50"/>
      <c r="AL71" s="50"/>
      <c r="AM71" s="50"/>
      <c r="AN71" s="50"/>
      <c r="AO71" s="50"/>
      <c r="AP71" s="50"/>
      <c r="AQ71" s="50"/>
    </row>
    <row r="72" spans="3:43" ht="18.75" customHeight="1" x14ac:dyDescent="0.15">
      <c r="C72" s="22"/>
      <c r="D72" s="22"/>
      <c r="AJ72" s="50"/>
      <c r="AK72" s="50"/>
      <c r="AL72" s="50"/>
      <c r="AM72" s="50"/>
      <c r="AN72" s="50"/>
      <c r="AO72" s="50"/>
      <c r="AP72" s="50"/>
      <c r="AQ72" s="50"/>
    </row>
    <row r="73" spans="3:43" ht="18.75" customHeight="1" x14ac:dyDescent="0.15">
      <c r="C73" s="22"/>
      <c r="D73" s="22"/>
      <c r="AJ73" s="50"/>
      <c r="AK73" s="50"/>
      <c r="AL73" s="50"/>
      <c r="AM73" s="50"/>
      <c r="AN73" s="50"/>
      <c r="AO73" s="50"/>
      <c r="AP73" s="50"/>
      <c r="AQ73" s="50"/>
    </row>
    <row r="74" spans="3:43" ht="18.75" customHeight="1" x14ac:dyDescent="0.15">
      <c r="C74" s="22"/>
      <c r="D74" s="22"/>
      <c r="AJ74" s="50"/>
      <c r="AK74" s="50"/>
      <c r="AL74" s="50"/>
      <c r="AM74" s="50"/>
      <c r="AN74" s="50"/>
      <c r="AO74" s="50"/>
      <c r="AP74" s="50"/>
      <c r="AQ74" s="50"/>
    </row>
    <row r="75" spans="3:43" ht="18.75" customHeight="1" x14ac:dyDescent="0.15">
      <c r="C75" s="22"/>
      <c r="D75" s="22"/>
    </row>
    <row r="76" spans="3:43" ht="18.75" customHeight="1" x14ac:dyDescent="0.15">
      <c r="C76" s="22"/>
      <c r="D76" s="22"/>
    </row>
    <row r="77" spans="3:43" ht="18.75" customHeight="1" x14ac:dyDescent="0.15">
      <c r="C77" s="22"/>
      <c r="D77" s="22"/>
    </row>
    <row r="78" spans="3:43" ht="18.75" customHeight="1" x14ac:dyDescent="0.15">
      <c r="C78" s="22"/>
      <c r="D78" s="22"/>
    </row>
    <row r="79" spans="3:43" ht="18.75" customHeight="1" x14ac:dyDescent="0.15">
      <c r="C79" s="22"/>
      <c r="D79" s="22"/>
    </row>
    <row r="80" spans="3:43" ht="18.75" customHeight="1" x14ac:dyDescent="0.15">
      <c r="C80" s="22"/>
      <c r="D80" s="22"/>
    </row>
    <row r="81" spans="2:4" ht="18.75" customHeight="1" x14ac:dyDescent="0.15">
      <c r="C81" s="22"/>
      <c r="D81" s="22"/>
    </row>
    <row r="82" spans="2:4" ht="18.75" customHeight="1" x14ac:dyDescent="0.15">
      <c r="C82" s="22"/>
      <c r="D82" s="22"/>
    </row>
    <row r="83" spans="2:4" ht="18.75" customHeight="1" x14ac:dyDescent="0.15">
      <c r="C83" s="22"/>
      <c r="D83" s="22"/>
    </row>
    <row r="84" spans="2:4" ht="18.75" customHeight="1" x14ac:dyDescent="0.15">
      <c r="C84" s="22"/>
      <c r="D84" s="22"/>
    </row>
    <row r="85" spans="2:4" ht="18.75" customHeight="1" x14ac:dyDescent="0.15">
      <c r="C85" s="22"/>
      <c r="D85" s="22"/>
    </row>
    <row r="86" spans="2:4" ht="18.75" customHeight="1" x14ac:dyDescent="0.15">
      <c r="B86" s="22" t="s">
        <v>66</v>
      </c>
      <c r="C86" s="22"/>
      <c r="D86" s="22"/>
    </row>
    <row r="87" spans="2:4" ht="18.75" customHeight="1" x14ac:dyDescent="0.15">
      <c r="B87" s="22" t="s">
        <v>67</v>
      </c>
      <c r="C87" s="22"/>
      <c r="D87" s="22"/>
    </row>
    <row r="88" spans="2:4" ht="18.75" customHeight="1" x14ac:dyDescent="0.15">
      <c r="B88" s="22" t="s">
        <v>68</v>
      </c>
    </row>
    <row r="89" spans="2:4" ht="18.75" customHeight="1" x14ac:dyDescent="0.15">
      <c r="B89" s="22" t="s">
        <v>69</v>
      </c>
    </row>
    <row r="90" spans="2:4" ht="18.75" customHeight="1" x14ac:dyDescent="0.15">
      <c r="B90" s="22" t="s">
        <v>70</v>
      </c>
    </row>
    <row r="91" spans="2:4" ht="18.75" customHeight="1" x14ac:dyDescent="0.15">
      <c r="B91" s="22" t="s">
        <v>71</v>
      </c>
    </row>
    <row r="92" spans="2:4" ht="18.75" customHeight="1" x14ac:dyDescent="0.15">
      <c r="B92" s="22" t="s">
        <v>72</v>
      </c>
    </row>
    <row r="93" spans="2:4" ht="18.75" customHeight="1" x14ac:dyDescent="0.15">
      <c r="B93" s="22" t="s">
        <v>73</v>
      </c>
    </row>
    <row r="94" spans="2:4" ht="18.75" customHeight="1" x14ac:dyDescent="0.15">
      <c r="B94" s="22" t="s">
        <v>74</v>
      </c>
    </row>
    <row r="95" spans="2:4" ht="18.75" customHeight="1" x14ac:dyDescent="0.15">
      <c r="B95" s="22" t="s">
        <v>75</v>
      </c>
    </row>
    <row r="96" spans="2:4" ht="18.75" customHeight="1" x14ac:dyDescent="0.15">
      <c r="B96" s="22" t="s">
        <v>76</v>
      </c>
    </row>
    <row r="97" spans="2:2" ht="18.75" customHeight="1" x14ac:dyDescent="0.15">
      <c r="B97" s="22" t="s">
        <v>77</v>
      </c>
    </row>
    <row r="98" spans="2:2" ht="18.75" customHeight="1" x14ac:dyDescent="0.15">
      <c r="B98" s="22" t="s">
        <v>78</v>
      </c>
    </row>
    <row r="99" spans="2:2" ht="18.75" customHeight="1" x14ac:dyDescent="0.15">
      <c r="B99" s="22" t="s">
        <v>79</v>
      </c>
    </row>
    <row r="100" spans="2:2" ht="18.75" customHeight="1" x14ac:dyDescent="0.15">
      <c r="B100" s="22" t="s">
        <v>80</v>
      </c>
    </row>
    <row r="101" spans="2:2" ht="18.75" customHeight="1" x14ac:dyDescent="0.15">
      <c r="B101" s="22" t="s">
        <v>81</v>
      </c>
    </row>
    <row r="102" spans="2:2" ht="18.75" customHeight="1" x14ac:dyDescent="0.15">
      <c r="B102" s="22" t="s">
        <v>82</v>
      </c>
    </row>
    <row r="103" spans="2:2" ht="18.75" customHeight="1" x14ac:dyDescent="0.15">
      <c r="B103" s="22" t="s">
        <v>83</v>
      </c>
    </row>
    <row r="104" spans="2:2" ht="18.75" customHeight="1" x14ac:dyDescent="0.15">
      <c r="B104" s="22" t="s">
        <v>84</v>
      </c>
    </row>
    <row r="105" spans="2:2" ht="18.75" customHeight="1" x14ac:dyDescent="0.15">
      <c r="B105" s="22" t="s">
        <v>85</v>
      </c>
    </row>
    <row r="106" spans="2:2" ht="18.75" customHeight="1" x14ac:dyDescent="0.15">
      <c r="B106" s="22" t="s">
        <v>86</v>
      </c>
    </row>
    <row r="107" spans="2:2" ht="18.75" customHeight="1" x14ac:dyDescent="0.15">
      <c r="B107" s="22" t="s">
        <v>87</v>
      </c>
    </row>
    <row r="108" spans="2:2" ht="18.75" customHeight="1" x14ac:dyDescent="0.15">
      <c r="B108" s="22" t="s">
        <v>88</v>
      </c>
    </row>
    <row r="109" spans="2:2" ht="18.75" customHeight="1" x14ac:dyDescent="0.15">
      <c r="B109" s="22" t="s">
        <v>89</v>
      </c>
    </row>
    <row r="110" spans="2:2" ht="18.75" customHeight="1" x14ac:dyDescent="0.15">
      <c r="B110" s="22" t="s">
        <v>90</v>
      </c>
    </row>
    <row r="111" spans="2:2" ht="18.75" customHeight="1" x14ac:dyDescent="0.15">
      <c r="B111" s="22" t="s">
        <v>91</v>
      </c>
    </row>
    <row r="112" spans="2:2" ht="18.75" customHeight="1" x14ac:dyDescent="0.15">
      <c r="B112" s="22" t="s">
        <v>92</v>
      </c>
    </row>
    <row r="113" spans="2:2" ht="18.75" customHeight="1" x14ac:dyDescent="0.15">
      <c r="B113" s="22" t="s">
        <v>93</v>
      </c>
    </row>
    <row r="114" spans="2:2" ht="18.75" customHeight="1" x14ac:dyDescent="0.15">
      <c r="B114" s="22" t="s">
        <v>94</v>
      </c>
    </row>
    <row r="115" spans="2:2" ht="18.75" customHeight="1" x14ac:dyDescent="0.15">
      <c r="B115" s="22" t="s">
        <v>95</v>
      </c>
    </row>
    <row r="116" spans="2:2" ht="18.75" customHeight="1" x14ac:dyDescent="0.15">
      <c r="B116" s="22" t="s">
        <v>96</v>
      </c>
    </row>
    <row r="117" spans="2:2" ht="18.75" customHeight="1" x14ac:dyDescent="0.15">
      <c r="B117" s="22" t="s">
        <v>97</v>
      </c>
    </row>
    <row r="118" spans="2:2" ht="18.75" customHeight="1" x14ac:dyDescent="0.15">
      <c r="B118" s="22" t="s">
        <v>98</v>
      </c>
    </row>
    <row r="119" spans="2:2" ht="18.75" customHeight="1" x14ac:dyDescent="0.15">
      <c r="B119" s="22" t="s">
        <v>99</v>
      </c>
    </row>
    <row r="120" spans="2:2" ht="18.75" customHeight="1" x14ac:dyDescent="0.15">
      <c r="B120" s="22" t="s">
        <v>100</v>
      </c>
    </row>
    <row r="121" spans="2:2" ht="18.75" customHeight="1" x14ac:dyDescent="0.15">
      <c r="B121" s="22" t="s">
        <v>101</v>
      </c>
    </row>
    <row r="122" spans="2:2" ht="18.75" customHeight="1" x14ac:dyDescent="0.15">
      <c r="B122" s="22" t="s">
        <v>102</v>
      </c>
    </row>
    <row r="123" spans="2:2" ht="18.75" customHeight="1" x14ac:dyDescent="0.15">
      <c r="B123" s="22" t="s">
        <v>103</v>
      </c>
    </row>
    <row r="124" spans="2:2" ht="18.75" customHeight="1" x14ac:dyDescent="0.15">
      <c r="B124" s="22" t="s">
        <v>104</v>
      </c>
    </row>
    <row r="125" spans="2:2" ht="18.75" customHeight="1" x14ac:dyDescent="0.15">
      <c r="B125" s="22" t="s">
        <v>105</v>
      </c>
    </row>
    <row r="126" spans="2:2" ht="18.75" customHeight="1" x14ac:dyDescent="0.15">
      <c r="B126" s="22" t="s">
        <v>106</v>
      </c>
    </row>
    <row r="127" spans="2:2" ht="18.75" customHeight="1" x14ac:dyDescent="0.15">
      <c r="B127" s="22" t="s">
        <v>107</v>
      </c>
    </row>
    <row r="128" spans="2:2" ht="18.75" customHeight="1" x14ac:dyDescent="0.15">
      <c r="B128" s="22" t="s">
        <v>108</v>
      </c>
    </row>
    <row r="129" spans="2:2" ht="18.75" customHeight="1" x14ac:dyDescent="0.15">
      <c r="B129" s="22" t="s">
        <v>109</v>
      </c>
    </row>
    <row r="130" spans="2:2" ht="18.75" customHeight="1" x14ac:dyDescent="0.15">
      <c r="B130" s="22" t="s">
        <v>110</v>
      </c>
    </row>
    <row r="131" spans="2:2" ht="18.75" customHeight="1" x14ac:dyDescent="0.15">
      <c r="B131" s="22" t="s">
        <v>111</v>
      </c>
    </row>
    <row r="132" spans="2:2" ht="18.75" customHeight="1" x14ac:dyDescent="0.15">
      <c r="B132" s="22" t="s">
        <v>112</v>
      </c>
    </row>
  </sheetData>
  <sheetProtection algorithmName="SHA-512" hashValue="K6MkNGmalbbeX+gmiPiUHG44bBIECOAzc02ERe7XZkFcCBW/DkKeOzccytSiHl+auTrIdFYgYlUI+2Q0BTqS1w==" saltValue="H1UZBzsC9GVTJJba0O2uUQ==" spinCount="100000" sheet="1" objects="1" scenarios="1" selectLockedCells="1"/>
  <dataConsolidate/>
  <mergeCells count="27">
    <mergeCell ref="A7:A9"/>
    <mergeCell ref="A11:E11"/>
    <mergeCell ref="B44:B45"/>
    <mergeCell ref="E44:E45"/>
    <mergeCell ref="AE11:AF11"/>
    <mergeCell ref="U47:AD47"/>
    <mergeCell ref="AD9:AF9"/>
    <mergeCell ref="E62:AD62"/>
    <mergeCell ref="E63:AC63"/>
    <mergeCell ref="AD63:AF63"/>
    <mergeCell ref="S44:AC45"/>
    <mergeCell ref="A60:B60"/>
    <mergeCell ref="AE60:AF60"/>
    <mergeCell ref="AE2:AF2"/>
    <mergeCell ref="AE6:AF6"/>
    <mergeCell ref="E7:AF7"/>
    <mergeCell ref="A2:B2"/>
    <mergeCell ref="A3:A6"/>
    <mergeCell ref="S2:AD2"/>
    <mergeCell ref="U8:AF8"/>
    <mergeCell ref="S9:U9"/>
    <mergeCell ref="E3:AF3"/>
    <mergeCell ref="E4:AF4"/>
    <mergeCell ref="U5:AF5"/>
    <mergeCell ref="S6:AC6"/>
    <mergeCell ref="AE44:AF45"/>
    <mergeCell ref="AE47:AF47"/>
  </mergeCells>
  <phoneticPr fontId="1"/>
  <conditionalFormatting sqref="E3:AF5 S6 AE6 E7:AF8 S9 AD9 AE11 AE47 S60 AC60">
    <cfRule type="cellIs" dxfId="11" priority="20" stopIfTrue="1" operator="equal">
      <formula>""</formula>
    </cfRule>
  </conditionalFormatting>
  <conditionalFormatting sqref="AC60 S60">
    <cfRule type="cellIs" dxfId="10" priority="18" stopIfTrue="1" operator="notEqual">
      <formula>""</formula>
    </cfRule>
  </conditionalFormatting>
  <conditionalFormatting sqref="AE60:AF60">
    <cfRule type="cellIs" dxfId="9" priority="11" operator="notEqual">
      <formula>""</formula>
    </cfRule>
    <cfRule type="expression" dxfId="8" priority="12">
      <formula>IF($AD$60&lt;&gt;"",TRUE,FALSE)</formula>
    </cfRule>
  </conditionalFormatting>
  <conditionalFormatting sqref="B14:AF43">
    <cfRule type="expression" dxfId="7" priority="10">
      <formula>$AD14=2</formula>
    </cfRule>
  </conditionalFormatting>
  <conditionalFormatting sqref="AE47">
    <cfRule type="cellIs" dxfId="6" priority="7" stopIfTrue="1" operator="equal">
      <formula>""</formula>
    </cfRule>
  </conditionalFormatting>
  <conditionalFormatting sqref="AE47:AF47">
    <cfRule type="expression" dxfId="5" priority="6">
      <formula>IF(OR(S2="",S2="十日町クロスカントリースキー大会"),TRUE,FALSE)</formula>
    </cfRule>
  </conditionalFormatting>
  <conditionalFormatting sqref="E2:AD2">
    <cfRule type="cellIs" dxfId="4" priority="5" operator="equal">
      <formula>""</formula>
    </cfRule>
  </conditionalFormatting>
  <conditionalFormatting sqref="AD9">
    <cfRule type="cellIs" dxfId="3" priority="2" stopIfTrue="1" operator="equal">
      <formula>0</formula>
    </cfRule>
  </conditionalFormatting>
  <conditionalFormatting sqref="AF14:AF43">
    <cfRule type="expression" dxfId="2" priority="1">
      <formula>AND($AE14&lt;&gt;"",$AF14="")</formula>
    </cfRule>
  </conditionalFormatting>
  <dataValidations xWindow="270" yWindow="563" count="15">
    <dataValidation type="list" allowBlank="1" showInputMessage="1" showErrorMessage="1" sqref="AC60" xr:uid="{00000000-0002-0000-0000-000000000000}">
      <formula1>"振込,書留,現金"</formula1>
    </dataValidation>
    <dataValidation imeMode="hiragana" allowBlank="1" showInputMessage="1" showErrorMessage="1" sqref="F14:R43 E4:AF4 E7:AF7 AE60:AF60 U8:AF8 U5:AF5" xr:uid="{00000000-0002-0000-0000-000001000000}"/>
    <dataValidation imeMode="halfAlpha" allowBlank="1" showInputMessage="1" showErrorMessage="1" sqref="S60 T8 E5 E8 V14:AB43 C14:D43 S6:AC6 AE6:AF6 T5 V9:AD9 S9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$B$86:$B$132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"中越地区ジュニアクロスカントリースキー大会,市民スキー選手権大会,十日町クロスカントリースキー大会,十日町カップローラースキー大会"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prompt="参加種目をリスト選択" sqref="AE14:AE43" xr:uid="{00000000-0002-0000-0000-00000E000000}">
      <formula1>IF($AD14=1,$AZ$1:$AZ$4,$AZ$5:$AZ$8)</formula1>
    </dataValidation>
  </dataValidations>
  <printOptions horizontalCentered="1"/>
  <pageMargins left="0.59055118110236227" right="0.59055118110236227" top="0.39370078740157483" bottom="0.19685039370078741" header="0" footer="0"/>
  <pageSetup paperSize="9" scale="73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O18" sqref="O18"/>
    </sheetView>
  </sheetViews>
  <sheetFormatPr defaultRowHeight="13.5" x14ac:dyDescent="0.15"/>
  <cols>
    <col min="1" max="1" width="10.375" style="52" customWidth="1"/>
    <col min="2" max="2" width="8.75" style="52" customWidth="1"/>
    <col min="3" max="21" width="3.75" style="52" customWidth="1"/>
    <col min="22" max="16384" width="9" style="52"/>
  </cols>
  <sheetData>
    <row r="1" spans="1:21" ht="21.75" customHeight="1" x14ac:dyDescent="0.15">
      <c r="A1" s="229" t="s">
        <v>51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spans="1:21" ht="34.5" customHeight="1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21" ht="44.25" customHeight="1" x14ac:dyDescent="0.15"/>
    <row r="4" spans="1:21" ht="22.5" customHeight="1" x14ac:dyDescent="0.15"/>
    <row r="5" spans="1:21" ht="39" customHeight="1" x14ac:dyDescent="0.15"/>
    <row r="6" spans="1:21" ht="32.25" customHeight="1" x14ac:dyDescent="0.15"/>
    <row r="7" spans="1:21" ht="31.5" customHeight="1" x14ac:dyDescent="0.15"/>
    <row r="8" spans="1:21" ht="24" customHeight="1" thickBot="1" x14ac:dyDescent="0.2">
      <c r="A8" s="232" t="s">
        <v>28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spans="1:21" ht="21.75" customHeight="1" x14ac:dyDescent="0.15">
      <c r="A9" s="254" t="s">
        <v>3</v>
      </c>
      <c r="B9" s="53" t="s">
        <v>52</v>
      </c>
      <c r="C9" s="238"/>
      <c r="D9" s="239"/>
      <c r="E9" s="240"/>
      <c r="F9" s="243"/>
      <c r="G9" s="239"/>
      <c r="H9" s="239"/>
      <c r="I9" s="244"/>
      <c r="J9" s="238"/>
      <c r="K9" s="239"/>
      <c r="L9" s="239"/>
      <c r="M9" s="240"/>
      <c r="N9" s="238"/>
      <c r="O9" s="239"/>
      <c r="P9" s="239"/>
      <c r="Q9" s="240"/>
      <c r="R9" s="238"/>
      <c r="S9" s="239"/>
      <c r="T9" s="239"/>
      <c r="U9" s="240"/>
    </row>
    <row r="10" spans="1:21" ht="22.5" customHeight="1" thickBot="1" x14ac:dyDescent="0.2">
      <c r="A10" s="255"/>
      <c r="B10" s="54" t="s">
        <v>13</v>
      </c>
      <c r="C10" s="55" t="s">
        <v>4</v>
      </c>
      <c r="D10" s="56" t="s">
        <v>5</v>
      </c>
      <c r="E10" s="57" t="s">
        <v>6</v>
      </c>
      <c r="F10" s="55" t="s">
        <v>7</v>
      </c>
      <c r="G10" s="58" t="s">
        <v>4</v>
      </c>
      <c r="H10" s="56" t="s">
        <v>5</v>
      </c>
      <c r="I10" s="57" t="s">
        <v>6</v>
      </c>
      <c r="J10" s="55" t="s">
        <v>7</v>
      </c>
      <c r="K10" s="58" t="s">
        <v>4</v>
      </c>
      <c r="L10" s="56" t="s">
        <v>5</v>
      </c>
      <c r="M10" s="57" t="s">
        <v>6</v>
      </c>
      <c r="N10" s="55" t="s">
        <v>7</v>
      </c>
      <c r="O10" s="58" t="s">
        <v>4</v>
      </c>
      <c r="P10" s="56" t="s">
        <v>5</v>
      </c>
      <c r="Q10" s="57" t="s">
        <v>6</v>
      </c>
      <c r="R10" s="55" t="s">
        <v>7</v>
      </c>
      <c r="S10" s="58" t="s">
        <v>4</v>
      </c>
      <c r="T10" s="56" t="s">
        <v>5</v>
      </c>
      <c r="U10" s="57" t="s">
        <v>6</v>
      </c>
    </row>
    <row r="11" spans="1:21" ht="22.5" customHeight="1" thickTop="1" x14ac:dyDescent="0.15">
      <c r="A11" s="59" t="s">
        <v>26</v>
      </c>
      <c r="B11" s="60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 x14ac:dyDescent="0.15">
      <c r="A12" s="59" t="s">
        <v>27</v>
      </c>
      <c r="B12" s="61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 x14ac:dyDescent="0.15">
      <c r="A13" s="241" t="s">
        <v>2</v>
      </c>
      <c r="B13" s="62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 x14ac:dyDescent="0.15">
      <c r="A14" s="242"/>
      <c r="B14" s="63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 x14ac:dyDescent="0.15">
      <c r="A15" s="247" t="s">
        <v>8</v>
      </c>
      <c r="B15" s="60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 x14ac:dyDescent="0.15">
      <c r="A16" s="247"/>
      <c r="B16" s="61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 x14ac:dyDescent="0.15">
      <c r="A17" s="241" t="s">
        <v>9</v>
      </c>
      <c r="B17" s="62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 x14ac:dyDescent="0.15">
      <c r="A18" s="242"/>
      <c r="B18" s="63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 x14ac:dyDescent="0.15">
      <c r="A19" s="257" t="s">
        <v>25</v>
      </c>
      <c r="B19" s="60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 x14ac:dyDescent="0.2">
      <c r="A20" s="258"/>
      <c r="B20" s="64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 x14ac:dyDescent="0.15">
      <c r="A21" s="241" t="s">
        <v>1</v>
      </c>
      <c r="B21" s="65" t="s">
        <v>14</v>
      </c>
      <c r="C21" s="66">
        <f>SUMIF($B$11:$B$20,$B21,C$11:C$20)</f>
        <v>0</v>
      </c>
      <c r="D21" s="67">
        <f t="shared" ref="D21:S22" si="0">SUMIF($B$11:$B$20,$B21,D$11:D$20)</f>
        <v>0</v>
      </c>
      <c r="E21" s="68">
        <f t="shared" si="0"/>
        <v>0</v>
      </c>
      <c r="F21" s="66">
        <f t="shared" si="0"/>
        <v>0</v>
      </c>
      <c r="G21" s="69">
        <f t="shared" si="0"/>
        <v>0</v>
      </c>
      <c r="H21" s="67">
        <f t="shared" si="0"/>
        <v>0</v>
      </c>
      <c r="I21" s="68">
        <f t="shared" si="0"/>
        <v>0</v>
      </c>
      <c r="J21" s="66">
        <f t="shared" si="0"/>
        <v>0</v>
      </c>
      <c r="K21" s="69">
        <f t="shared" si="0"/>
        <v>0</v>
      </c>
      <c r="L21" s="67">
        <f t="shared" si="0"/>
        <v>0</v>
      </c>
      <c r="M21" s="68">
        <f t="shared" si="0"/>
        <v>0</v>
      </c>
      <c r="N21" s="66">
        <f t="shared" si="0"/>
        <v>0</v>
      </c>
      <c r="O21" s="69">
        <f t="shared" si="0"/>
        <v>0</v>
      </c>
      <c r="P21" s="67">
        <f t="shared" si="0"/>
        <v>0</v>
      </c>
      <c r="Q21" s="68">
        <f t="shared" si="0"/>
        <v>0</v>
      </c>
      <c r="R21" s="66">
        <f t="shared" si="0"/>
        <v>0</v>
      </c>
      <c r="S21" s="69">
        <f t="shared" si="0"/>
        <v>0</v>
      </c>
      <c r="T21" s="67">
        <f>SUMIF($B$11:$B$20,$B21,T$11:T$20)</f>
        <v>0</v>
      </c>
      <c r="U21" s="68">
        <f>SUMIF($B$11:$B$20,$B21,U$11:U$20)</f>
        <v>0</v>
      </c>
    </row>
    <row r="22" spans="1:24" ht="22.5" customHeight="1" thickBot="1" x14ac:dyDescent="0.2">
      <c r="A22" s="247"/>
      <c r="B22" s="61" t="s">
        <v>15</v>
      </c>
      <c r="C22" s="70">
        <f>SUMIF($B$11:$B$20,$B22,C$11:C$20)</f>
        <v>0</v>
      </c>
      <c r="D22" s="71">
        <f t="shared" si="0"/>
        <v>0</v>
      </c>
      <c r="E22" s="72">
        <f t="shared" si="0"/>
        <v>0</v>
      </c>
      <c r="F22" s="70">
        <f t="shared" si="0"/>
        <v>0</v>
      </c>
      <c r="G22" s="73">
        <f t="shared" si="0"/>
        <v>0</v>
      </c>
      <c r="H22" s="71">
        <f t="shared" si="0"/>
        <v>0</v>
      </c>
      <c r="I22" s="72">
        <f t="shared" si="0"/>
        <v>0</v>
      </c>
      <c r="J22" s="70">
        <f t="shared" si="0"/>
        <v>0</v>
      </c>
      <c r="K22" s="73">
        <f t="shared" si="0"/>
        <v>0</v>
      </c>
      <c r="L22" s="71">
        <f t="shared" si="0"/>
        <v>0</v>
      </c>
      <c r="M22" s="72">
        <f t="shared" si="0"/>
        <v>0</v>
      </c>
      <c r="N22" s="70">
        <f t="shared" si="0"/>
        <v>0</v>
      </c>
      <c r="O22" s="73">
        <f t="shared" si="0"/>
        <v>0</v>
      </c>
      <c r="P22" s="71">
        <f t="shared" si="0"/>
        <v>0</v>
      </c>
      <c r="Q22" s="72">
        <f t="shared" si="0"/>
        <v>0</v>
      </c>
      <c r="R22" s="70">
        <f t="shared" si="0"/>
        <v>0</v>
      </c>
      <c r="S22" s="73">
        <f t="shared" si="0"/>
        <v>0</v>
      </c>
      <c r="T22" s="71">
        <f>SUMIF($B$11:$B$20,$B22,T$11:T$20)</f>
        <v>0</v>
      </c>
      <c r="U22" s="72">
        <f>SUMIF($B$11:$B$20,$B22,U$11:U$20)</f>
        <v>0</v>
      </c>
    </row>
    <row r="23" spans="1:24" ht="27.75" customHeight="1" thickBot="1" x14ac:dyDescent="0.2">
      <c r="A23" s="181" t="s">
        <v>29</v>
      </c>
      <c r="B23" s="249"/>
      <c r="C23" s="74">
        <f>SUM(C21:C22)</f>
        <v>0</v>
      </c>
      <c r="D23" s="75">
        <f t="shared" ref="D23:U23" si="1">SUM(D21:D22)</f>
        <v>0</v>
      </c>
      <c r="E23" s="76">
        <f t="shared" si="1"/>
        <v>0</v>
      </c>
      <c r="F23" s="74">
        <f t="shared" si="1"/>
        <v>0</v>
      </c>
      <c r="G23" s="77">
        <f t="shared" si="1"/>
        <v>0</v>
      </c>
      <c r="H23" s="75">
        <f t="shared" si="1"/>
        <v>0</v>
      </c>
      <c r="I23" s="76">
        <f t="shared" si="1"/>
        <v>0</v>
      </c>
      <c r="J23" s="74">
        <f t="shared" si="1"/>
        <v>0</v>
      </c>
      <c r="K23" s="77">
        <f t="shared" si="1"/>
        <v>0</v>
      </c>
      <c r="L23" s="75">
        <f t="shared" si="1"/>
        <v>0</v>
      </c>
      <c r="M23" s="76">
        <f>SUM(M21:M22)</f>
        <v>0</v>
      </c>
      <c r="N23" s="74">
        <f t="shared" si="1"/>
        <v>0</v>
      </c>
      <c r="O23" s="77">
        <f t="shared" si="1"/>
        <v>0</v>
      </c>
      <c r="P23" s="75">
        <f t="shared" si="1"/>
        <v>0</v>
      </c>
      <c r="Q23" s="76">
        <f t="shared" si="1"/>
        <v>0</v>
      </c>
      <c r="R23" s="74">
        <f t="shared" si="1"/>
        <v>0</v>
      </c>
      <c r="S23" s="77">
        <f t="shared" si="1"/>
        <v>0</v>
      </c>
      <c r="T23" s="75">
        <f t="shared" si="1"/>
        <v>0</v>
      </c>
      <c r="U23" s="76">
        <f t="shared" si="1"/>
        <v>0</v>
      </c>
    </row>
    <row r="24" spans="1:24" ht="18" customHeight="1" x14ac:dyDescent="0.15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 x14ac:dyDescent="0.15">
      <c r="A25" s="78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 x14ac:dyDescent="0.15">
      <c r="A26" s="78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 x14ac:dyDescent="0.15">
      <c r="A27" s="259" t="s">
        <v>30</v>
      </c>
      <c r="B27" s="260"/>
      <c r="C27" s="236" t="s">
        <v>56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</row>
    <row r="28" spans="1:24" ht="18" customHeight="1" x14ac:dyDescent="0.15">
      <c r="A28" s="259" t="s">
        <v>31</v>
      </c>
      <c r="B28" s="260"/>
      <c r="C28" s="236" t="s">
        <v>57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spans="1:24" ht="10.5" customHeight="1" thickBo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 x14ac:dyDescent="0.2">
      <c r="A30" s="261" t="s">
        <v>11</v>
      </c>
      <c r="B30" s="262"/>
      <c r="C30" s="266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8"/>
    </row>
    <row r="31" spans="1:24" ht="18.75" customHeight="1" x14ac:dyDescent="0.15">
      <c r="A31" s="248" t="s">
        <v>35</v>
      </c>
      <c r="B31" s="248"/>
      <c r="C31" s="248"/>
      <c r="D31" s="248"/>
      <c r="E31" s="251"/>
      <c r="F31" s="251"/>
      <c r="G31" s="79" t="s">
        <v>33</v>
      </c>
      <c r="H31" s="251"/>
      <c r="I31" s="251"/>
      <c r="J31" s="265" t="s">
        <v>34</v>
      </c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W31" s="80"/>
      <c r="X31" s="81"/>
    </row>
    <row r="32" spans="1:24" ht="22.5" customHeight="1" x14ac:dyDescent="0.15">
      <c r="A32" s="263" t="s">
        <v>44</v>
      </c>
      <c r="B32" s="82" t="s">
        <v>40</v>
      </c>
      <c r="C32" s="21"/>
      <c r="D32" s="83" t="s">
        <v>36</v>
      </c>
      <c r="E32" s="245" t="s">
        <v>37</v>
      </c>
      <c r="F32" s="246"/>
      <c r="G32" s="246"/>
      <c r="H32" s="21"/>
      <c r="I32" s="83" t="s">
        <v>36</v>
      </c>
      <c r="J32" s="245" t="s">
        <v>39</v>
      </c>
      <c r="K32" s="246"/>
      <c r="L32" s="246"/>
      <c r="M32" s="21"/>
      <c r="N32" s="83" t="s">
        <v>36</v>
      </c>
      <c r="O32" s="245" t="s">
        <v>38</v>
      </c>
      <c r="P32" s="246"/>
      <c r="Q32" s="246"/>
      <c r="R32" s="21"/>
      <c r="S32" s="84" t="s">
        <v>36</v>
      </c>
      <c r="U32" s="85"/>
    </row>
    <row r="33" spans="1:21" ht="22.5" customHeight="1" x14ac:dyDescent="0.15">
      <c r="A33" s="264"/>
      <c r="B33" s="86" t="s">
        <v>41</v>
      </c>
      <c r="C33" s="235"/>
      <c r="D33" s="235"/>
      <c r="E33" s="235"/>
      <c r="F33" s="235"/>
      <c r="G33" s="86" t="s">
        <v>43</v>
      </c>
      <c r="H33" s="30"/>
      <c r="I33" s="87" t="s">
        <v>36</v>
      </c>
      <c r="J33" s="233" t="s">
        <v>45</v>
      </c>
      <c r="K33" s="234"/>
      <c r="L33" s="234"/>
      <c r="M33" s="234"/>
      <c r="N33" s="234"/>
      <c r="O33" s="235"/>
      <c r="P33" s="235"/>
      <c r="Q33" s="235"/>
      <c r="R33" s="235"/>
      <c r="S33" s="88" t="s">
        <v>42</v>
      </c>
      <c r="T33" s="89"/>
      <c r="U33" s="89"/>
    </row>
    <row r="34" spans="1:21" ht="6" customHeight="1" x14ac:dyDescent="0.15">
      <c r="A34" s="29"/>
      <c r="B34" s="29"/>
      <c r="C34" s="90"/>
      <c r="D34" s="90"/>
      <c r="E34" s="90"/>
      <c r="F34" s="90"/>
      <c r="G34" s="90"/>
      <c r="H34" s="90"/>
      <c r="I34" s="90"/>
      <c r="J34" s="29"/>
      <c r="K34" s="29"/>
      <c r="L34" s="29"/>
      <c r="M34" s="90"/>
      <c r="N34" s="90"/>
      <c r="O34" s="90"/>
      <c r="P34" s="90"/>
      <c r="Q34" s="90"/>
      <c r="R34" s="90"/>
      <c r="S34" s="90"/>
      <c r="T34" s="90"/>
      <c r="U34" s="90"/>
    </row>
    <row r="35" spans="1:21" ht="18.75" customHeight="1" x14ac:dyDescent="0.15">
      <c r="A35" s="250" t="s">
        <v>46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</row>
    <row r="36" spans="1:21" ht="15" customHeight="1" x14ac:dyDescent="0.15">
      <c r="A36" s="256" t="s">
        <v>55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</row>
    <row r="37" spans="1:21" ht="15" customHeight="1" x14ac:dyDescent="0.15">
      <c r="A37" s="253" t="s">
        <v>12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</row>
    <row r="38" spans="1:21" ht="18" customHeight="1" x14ac:dyDescent="0.15">
      <c r="A38" s="252" t="s">
        <v>32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</row>
  </sheetData>
  <sheetProtection sheet="1" objects="1" scenarios="1" selectLockedCells="1"/>
  <mergeCells count="36">
    <mergeCell ref="A9:A10"/>
    <mergeCell ref="A17:A18"/>
    <mergeCell ref="A36:U36"/>
    <mergeCell ref="A19:A20"/>
    <mergeCell ref="O32:Q32"/>
    <mergeCell ref="C33:F33"/>
    <mergeCell ref="A28:B28"/>
    <mergeCell ref="A27:B27"/>
    <mergeCell ref="A30:B30"/>
    <mergeCell ref="A32:A33"/>
    <mergeCell ref="E32:G32"/>
    <mergeCell ref="J31:U31"/>
    <mergeCell ref="C30:U30"/>
    <mergeCell ref="C27:U27"/>
    <mergeCell ref="A23:B23"/>
    <mergeCell ref="A35:U35"/>
    <mergeCell ref="E31:F31"/>
    <mergeCell ref="H31:I31"/>
    <mergeCell ref="A38:U38"/>
    <mergeCell ref="A37:U37"/>
    <mergeCell ref="A1:U1"/>
    <mergeCell ref="A2:U2"/>
    <mergeCell ref="A8:U8"/>
    <mergeCell ref="J33:N33"/>
    <mergeCell ref="O33:R33"/>
    <mergeCell ref="C28:U28"/>
    <mergeCell ref="J9:M9"/>
    <mergeCell ref="R9:U9"/>
    <mergeCell ref="A13:A14"/>
    <mergeCell ref="F9:I9"/>
    <mergeCell ref="N9:Q9"/>
    <mergeCell ref="C9:E9"/>
    <mergeCell ref="J32:L32"/>
    <mergeCell ref="A21:A22"/>
    <mergeCell ref="A15:A16"/>
    <mergeCell ref="A31:D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topLeftCell="A4" workbookViewId="0">
      <selection activeCell="D31" sqref="D31"/>
    </sheetView>
  </sheetViews>
  <sheetFormatPr defaultRowHeight="13.5" x14ac:dyDescent="0.1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 x14ac:dyDescent="0.15">
      <c r="A1" s="269" t="s">
        <v>200</v>
      </c>
      <c r="B1" s="269"/>
      <c r="C1" s="269"/>
      <c r="D1" s="269"/>
      <c r="E1" s="32"/>
      <c r="F1" s="269" t="s">
        <v>201</v>
      </c>
      <c r="G1" s="269"/>
      <c r="H1" s="269"/>
      <c r="I1" s="269"/>
      <c r="J1" s="32"/>
      <c r="K1" s="272" t="s">
        <v>221</v>
      </c>
      <c r="L1" s="272"/>
      <c r="M1" s="272"/>
      <c r="N1" s="272"/>
      <c r="O1" s="272"/>
    </row>
    <row r="2" spans="1:15" ht="14.25" thickBot="1" x14ac:dyDescent="0.2">
      <c r="A2" s="32"/>
      <c r="B2" s="32"/>
      <c r="C2" s="32"/>
      <c r="D2" s="120"/>
      <c r="E2" s="120"/>
      <c r="F2" s="32"/>
      <c r="G2" s="32"/>
      <c r="H2" s="32"/>
      <c r="I2" s="120"/>
      <c r="J2" s="120"/>
      <c r="K2" s="32"/>
      <c r="L2" s="32"/>
      <c r="M2" s="32"/>
      <c r="N2" s="32"/>
      <c r="O2" s="32"/>
    </row>
    <row r="3" spans="1:15" ht="14.25" thickBot="1" x14ac:dyDescent="0.2">
      <c r="A3" s="127" t="s">
        <v>205</v>
      </c>
      <c r="B3" s="139" t="s">
        <v>199</v>
      </c>
      <c r="C3" s="144" t="s">
        <v>202</v>
      </c>
      <c r="D3" s="125" t="s">
        <v>206</v>
      </c>
      <c r="E3" s="32"/>
      <c r="F3" s="127" t="s">
        <v>205</v>
      </c>
      <c r="G3" s="139" t="s">
        <v>199</v>
      </c>
      <c r="H3" s="144" t="s">
        <v>202</v>
      </c>
      <c r="I3" s="125" t="s">
        <v>206</v>
      </c>
      <c r="J3" s="32"/>
      <c r="K3" s="138" t="s">
        <v>203</v>
      </c>
      <c r="L3" s="127" t="s">
        <v>204</v>
      </c>
      <c r="M3" s="139" t="s">
        <v>207</v>
      </c>
      <c r="N3" s="144" t="s">
        <v>202</v>
      </c>
      <c r="O3" s="125" t="s">
        <v>206</v>
      </c>
    </row>
    <row r="4" spans="1:15" ht="14.25" thickTop="1" x14ac:dyDescent="0.15">
      <c r="A4" s="124" t="s">
        <v>117</v>
      </c>
      <c r="B4" s="140">
        <v>1000</v>
      </c>
      <c r="C4" s="145">
        <f>COUNTIF(競技申込書!$AE$14:$AE$43,参加料計算!A4)</f>
        <v>0</v>
      </c>
      <c r="D4" s="129">
        <f>B4*C4</f>
        <v>0</v>
      </c>
      <c r="E4" s="119"/>
      <c r="F4" s="124" t="s">
        <v>129</v>
      </c>
      <c r="G4" s="140">
        <v>1000</v>
      </c>
      <c r="H4" s="145">
        <f>COUNTIF(競技申込書!$AE$14:$AE$43,参加料計算!F4)</f>
        <v>0</v>
      </c>
      <c r="I4" s="129">
        <f>G4*H4</f>
        <v>0</v>
      </c>
      <c r="J4" s="119"/>
      <c r="K4" s="22" t="s">
        <v>137</v>
      </c>
      <c r="L4" s="124" t="s">
        <v>188</v>
      </c>
      <c r="M4" s="150">
        <v>4000</v>
      </c>
      <c r="N4" s="145">
        <f>COUNTIF(競技申込書!$AE$14:$AE$43,"成年男子*")</f>
        <v>0</v>
      </c>
      <c r="O4" s="134">
        <f>M4*N4</f>
        <v>0</v>
      </c>
    </row>
    <row r="5" spans="1:15" x14ac:dyDescent="0.15">
      <c r="A5" s="121" t="s">
        <v>118</v>
      </c>
      <c r="B5" s="141">
        <v>1000</v>
      </c>
      <c r="C5" s="146">
        <f>COUNTIF(競技申込書!$AE$14:$AE$43,参加料計算!A5)</f>
        <v>0</v>
      </c>
      <c r="D5" s="130">
        <f>B5*C5</f>
        <v>0</v>
      </c>
      <c r="E5" s="119"/>
      <c r="F5" s="121" t="s">
        <v>123</v>
      </c>
      <c r="G5" s="141">
        <v>1000</v>
      </c>
      <c r="H5" s="146">
        <f>COUNTIF(競技申込書!$AE$14:$AE$43,参加料計算!F5)</f>
        <v>0</v>
      </c>
      <c r="I5" s="130">
        <f t="shared" ref="I5:I14" si="0">G5*H5</f>
        <v>0</v>
      </c>
      <c r="J5" s="119"/>
      <c r="K5" s="22" t="s">
        <v>138</v>
      </c>
      <c r="L5" s="121" t="s">
        <v>193</v>
      </c>
      <c r="M5" s="151">
        <v>4000</v>
      </c>
      <c r="N5" s="146">
        <f>COUNTIF(競技申込書!$AE$14:$AE$43,"壮年男子*")</f>
        <v>0</v>
      </c>
      <c r="O5" s="135">
        <f t="shared" ref="O5:O13" si="1">M5*N5</f>
        <v>0</v>
      </c>
    </row>
    <row r="6" spans="1:15" x14ac:dyDescent="0.15">
      <c r="A6" s="121" t="s">
        <v>119</v>
      </c>
      <c r="B6" s="141">
        <v>1000</v>
      </c>
      <c r="C6" s="146">
        <f>COUNTIF(競技申込書!$AE$14:$AE$43,参加料計算!A6)</f>
        <v>0</v>
      </c>
      <c r="D6" s="130">
        <f>B6*C6</f>
        <v>0</v>
      </c>
      <c r="E6" s="119"/>
      <c r="F6" s="121" t="s">
        <v>124</v>
      </c>
      <c r="G6" s="141">
        <v>1000</v>
      </c>
      <c r="H6" s="146">
        <f>COUNTIF(競技申込書!$AE$14:$AE$43,参加料計算!F6)</f>
        <v>0</v>
      </c>
      <c r="I6" s="130">
        <f t="shared" si="0"/>
        <v>0</v>
      </c>
      <c r="J6" s="119"/>
      <c r="K6" s="22" t="s">
        <v>139</v>
      </c>
      <c r="L6" s="121" t="s">
        <v>189</v>
      </c>
      <c r="M6" s="151">
        <v>3000</v>
      </c>
      <c r="N6" s="146">
        <f>COUNTIF(競技申込書!$AE$14:$AE$43,"高校男子*")</f>
        <v>0</v>
      </c>
      <c r="O6" s="135">
        <f t="shared" si="1"/>
        <v>0</v>
      </c>
    </row>
    <row r="7" spans="1:15" x14ac:dyDescent="0.15">
      <c r="A7" s="121" t="s">
        <v>123</v>
      </c>
      <c r="B7" s="141">
        <v>1000</v>
      </c>
      <c r="C7" s="146">
        <f>COUNTIF(競技申込書!$AE$14:$AE$43,参加料計算!A7)</f>
        <v>0</v>
      </c>
      <c r="D7" s="130">
        <f t="shared" ref="D7:D14" si="2">B7*C7</f>
        <v>0</v>
      </c>
      <c r="E7" s="119"/>
      <c r="F7" s="121" t="s">
        <v>131</v>
      </c>
      <c r="G7" s="141">
        <v>1000</v>
      </c>
      <c r="H7" s="146">
        <f>COUNTIF(競技申込書!$AE$14:$AE$43,参加料計算!F7)</f>
        <v>0</v>
      </c>
      <c r="I7" s="130">
        <f t="shared" si="0"/>
        <v>0</v>
      </c>
      <c r="J7" s="119"/>
      <c r="K7" s="22" t="s">
        <v>140</v>
      </c>
      <c r="L7" s="121" t="s">
        <v>195</v>
      </c>
      <c r="M7" s="151">
        <v>2000</v>
      </c>
      <c r="N7" s="146">
        <f>COUNTIF(競技申込書!$AE$14:$AE$43,"中学男子*")</f>
        <v>0</v>
      </c>
      <c r="O7" s="135">
        <f t="shared" si="1"/>
        <v>0</v>
      </c>
    </row>
    <row r="8" spans="1:15" ht="14.25" thickBot="1" x14ac:dyDescent="0.2">
      <c r="A8" s="121" t="s">
        <v>124</v>
      </c>
      <c r="B8" s="141">
        <v>1000</v>
      </c>
      <c r="C8" s="146">
        <f>COUNTIF(競技申込書!$AE$14:$AE$43,参加料計算!A8)</f>
        <v>0</v>
      </c>
      <c r="D8" s="130">
        <f t="shared" si="2"/>
        <v>0</v>
      </c>
      <c r="E8" s="119"/>
      <c r="F8" s="121" t="s">
        <v>132</v>
      </c>
      <c r="G8" s="141">
        <v>1000</v>
      </c>
      <c r="H8" s="146">
        <f>COUNTIF(競技申込書!$AE$14:$AE$43,参加料計算!F8)</f>
        <v>0</v>
      </c>
      <c r="I8" s="130">
        <f t="shared" si="0"/>
        <v>0</v>
      </c>
      <c r="J8" s="119"/>
      <c r="K8" s="22" t="s">
        <v>141</v>
      </c>
      <c r="L8" s="122" t="s">
        <v>196</v>
      </c>
      <c r="M8" s="152">
        <v>2000</v>
      </c>
      <c r="N8" s="147">
        <f>COUNTIF(競技申込書!$AE$14:$AE$43,"小学男子*")</f>
        <v>0</v>
      </c>
      <c r="O8" s="136">
        <f t="shared" si="1"/>
        <v>0</v>
      </c>
    </row>
    <row r="9" spans="1:15" ht="14.25" thickBot="1" x14ac:dyDescent="0.2">
      <c r="A9" s="122" t="s">
        <v>127</v>
      </c>
      <c r="B9" s="142">
        <v>1000</v>
      </c>
      <c r="C9" s="147">
        <f>COUNTIF(競技申込書!$AE$14:$AE$43,参加料計算!A9)</f>
        <v>0</v>
      </c>
      <c r="D9" s="131">
        <f t="shared" si="2"/>
        <v>0</v>
      </c>
      <c r="E9" s="119"/>
      <c r="F9" s="122" t="s">
        <v>135</v>
      </c>
      <c r="G9" s="142">
        <v>1000</v>
      </c>
      <c r="H9" s="147">
        <f>COUNTIF(競技申込書!$AE$14:$AE$43,参加料計算!F9)</f>
        <v>0</v>
      </c>
      <c r="I9" s="131">
        <f t="shared" si="0"/>
        <v>0</v>
      </c>
      <c r="J9" s="119"/>
      <c r="K9" s="22" t="s">
        <v>142</v>
      </c>
      <c r="L9" s="124" t="s">
        <v>190</v>
      </c>
      <c r="M9" s="150">
        <v>4000</v>
      </c>
      <c r="N9" s="145">
        <f>COUNTIF(競技申込書!$AE$14:$AE$43,"成年女子*")</f>
        <v>0</v>
      </c>
      <c r="O9" s="134">
        <f t="shared" si="1"/>
        <v>0</v>
      </c>
    </row>
    <row r="10" spans="1:15" x14ac:dyDescent="0.15">
      <c r="A10" s="124" t="s">
        <v>120</v>
      </c>
      <c r="B10" s="140">
        <v>1000</v>
      </c>
      <c r="C10" s="145">
        <f>COUNTIF(競技申込書!$AE$14:$AE$43,参加料計算!A10)</f>
        <v>0</v>
      </c>
      <c r="D10" s="129">
        <f t="shared" si="2"/>
        <v>0</v>
      </c>
      <c r="E10" s="119"/>
      <c r="F10" s="124" t="s">
        <v>130</v>
      </c>
      <c r="G10" s="140">
        <v>1000</v>
      </c>
      <c r="H10" s="145">
        <f>COUNTIF(競技申込書!$AE$14:$AE$43,参加料計算!F10)</f>
        <v>0</v>
      </c>
      <c r="I10" s="129">
        <f t="shared" si="0"/>
        <v>0</v>
      </c>
      <c r="J10" s="119"/>
      <c r="K10" s="22" t="s">
        <v>143</v>
      </c>
      <c r="L10" s="121" t="s">
        <v>194</v>
      </c>
      <c r="M10" s="151">
        <v>4000</v>
      </c>
      <c r="N10" s="146">
        <f>COUNTIF(競技申込書!$AE$14:$AE$43,"壮年女子*")</f>
        <v>0</v>
      </c>
      <c r="O10" s="135">
        <f t="shared" si="1"/>
        <v>0</v>
      </c>
    </row>
    <row r="11" spans="1:15" x14ac:dyDescent="0.15">
      <c r="A11" s="121" t="s">
        <v>121</v>
      </c>
      <c r="B11" s="141">
        <v>1000</v>
      </c>
      <c r="C11" s="146">
        <f>COUNTIF(競技申込書!$AE$14:$AE$43,参加料計算!A11)</f>
        <v>0</v>
      </c>
      <c r="D11" s="130">
        <f t="shared" si="2"/>
        <v>0</v>
      </c>
      <c r="E11" s="119"/>
      <c r="F11" s="121" t="s">
        <v>125</v>
      </c>
      <c r="G11" s="141">
        <v>1000</v>
      </c>
      <c r="H11" s="146">
        <f>COUNTIF(競技申込書!$AE$14:$AE$43,参加料計算!F11)</f>
        <v>0</v>
      </c>
      <c r="I11" s="130">
        <f t="shared" si="0"/>
        <v>0</v>
      </c>
      <c r="J11" s="119"/>
      <c r="K11" s="22" t="s">
        <v>144</v>
      </c>
      <c r="L11" s="121" t="s">
        <v>191</v>
      </c>
      <c r="M11" s="151">
        <v>3000</v>
      </c>
      <c r="N11" s="146">
        <f>COUNTIF(競技申込書!$AE$14:$AE$43,"高校女子*")</f>
        <v>0</v>
      </c>
      <c r="O11" s="135">
        <f t="shared" si="1"/>
        <v>0</v>
      </c>
    </row>
    <row r="12" spans="1:15" x14ac:dyDescent="0.15">
      <c r="A12" s="121" t="s">
        <v>122</v>
      </c>
      <c r="B12" s="141">
        <v>1000</v>
      </c>
      <c r="C12" s="146">
        <f>COUNTIF(競技申込書!$AE$14:$AE$43,参加料計算!A12)</f>
        <v>0</v>
      </c>
      <c r="D12" s="130">
        <f t="shared" si="2"/>
        <v>0</v>
      </c>
      <c r="E12" s="119"/>
      <c r="F12" s="121" t="s">
        <v>126</v>
      </c>
      <c r="G12" s="141">
        <v>1000</v>
      </c>
      <c r="H12" s="146">
        <f>COUNTIF(競技申込書!$AE$14:$AE$43,参加料計算!F12)</f>
        <v>0</v>
      </c>
      <c r="I12" s="130">
        <f t="shared" si="0"/>
        <v>0</v>
      </c>
      <c r="J12" s="119"/>
      <c r="K12" s="22" t="s">
        <v>145</v>
      </c>
      <c r="L12" s="121" t="s">
        <v>197</v>
      </c>
      <c r="M12" s="151">
        <v>2000</v>
      </c>
      <c r="N12" s="146">
        <f>COUNTIF(競技申込書!$AE$14:$AE$43,"中学女子*")</f>
        <v>0</v>
      </c>
      <c r="O12" s="135">
        <f t="shared" si="1"/>
        <v>0</v>
      </c>
    </row>
    <row r="13" spans="1:15" ht="14.25" thickBot="1" x14ac:dyDescent="0.2">
      <c r="A13" s="121" t="s">
        <v>125</v>
      </c>
      <c r="B13" s="141">
        <v>1000</v>
      </c>
      <c r="C13" s="146">
        <f>COUNTIF(競技申込書!$AE$14:$AE$43,参加料計算!A13)</f>
        <v>0</v>
      </c>
      <c r="D13" s="130">
        <f t="shared" si="2"/>
        <v>0</v>
      </c>
      <c r="E13" s="119"/>
      <c r="F13" s="121" t="s">
        <v>133</v>
      </c>
      <c r="G13" s="141">
        <v>1000</v>
      </c>
      <c r="H13" s="146">
        <f>COUNTIF(競技申込書!$AE$14:$AE$43,参加料計算!F13)</f>
        <v>0</v>
      </c>
      <c r="I13" s="130">
        <f t="shared" si="0"/>
        <v>0</v>
      </c>
      <c r="J13" s="119"/>
      <c r="K13" s="22" t="s">
        <v>146</v>
      </c>
      <c r="L13" s="123" t="s">
        <v>198</v>
      </c>
      <c r="M13" s="153">
        <v>2000</v>
      </c>
      <c r="N13" s="148">
        <f>COUNTIF(競技申込書!$AE$14:$AE$43,"小学女子*")</f>
        <v>0</v>
      </c>
      <c r="O13" s="137">
        <f t="shared" si="1"/>
        <v>0</v>
      </c>
    </row>
    <row r="14" spans="1:15" ht="14.25" thickBot="1" x14ac:dyDescent="0.2">
      <c r="A14" s="121" t="s">
        <v>126</v>
      </c>
      <c r="B14" s="141">
        <v>1000</v>
      </c>
      <c r="C14" s="146">
        <f>COUNTIF(競技申込書!$AE$14:$AE$43,参加料計算!A14)</f>
        <v>0</v>
      </c>
      <c r="D14" s="130">
        <f t="shared" si="2"/>
        <v>0</v>
      </c>
      <c r="E14" s="119"/>
      <c r="F14" s="121" t="s">
        <v>134</v>
      </c>
      <c r="G14" s="141">
        <v>1000</v>
      </c>
      <c r="H14" s="146">
        <f>COUNTIF(競技申込書!$AE$14:$AE$43,参加料計算!F14)</f>
        <v>0</v>
      </c>
      <c r="I14" s="130">
        <f t="shared" si="0"/>
        <v>0</v>
      </c>
      <c r="J14" s="119"/>
      <c r="K14" s="22" t="s">
        <v>147</v>
      </c>
      <c r="L14" s="270" t="s">
        <v>208</v>
      </c>
      <c r="M14" s="271"/>
      <c r="N14" s="149">
        <f>SUM(N4:N13)</f>
        <v>0</v>
      </c>
      <c r="O14" s="126">
        <f>SUM(O4:O13)</f>
        <v>0</v>
      </c>
    </row>
    <row r="15" spans="1:15" ht="14.25" thickBot="1" x14ac:dyDescent="0.2">
      <c r="A15" s="123" t="s">
        <v>128</v>
      </c>
      <c r="B15" s="143">
        <v>1000</v>
      </c>
      <c r="C15" s="148">
        <f>COUNTIF(競技申込書!$AE$14:$AE$43,参加料計算!A15)</f>
        <v>0</v>
      </c>
      <c r="D15" s="132">
        <f>B15*C15</f>
        <v>0</v>
      </c>
      <c r="E15" s="119"/>
      <c r="F15" s="121" t="s">
        <v>136</v>
      </c>
      <c r="G15" s="141">
        <v>1000</v>
      </c>
      <c r="H15" s="146">
        <f>COUNTIF(競技申込書!$AE$14:$AE$43,参加料計算!F15)</f>
        <v>0</v>
      </c>
      <c r="I15" s="130">
        <f>G15*H15</f>
        <v>0</v>
      </c>
      <c r="J15" s="119"/>
      <c r="K15" s="22" t="s">
        <v>148</v>
      </c>
    </row>
    <row r="16" spans="1:15" ht="14.25" thickBot="1" x14ac:dyDescent="0.2">
      <c r="A16" s="270" t="s">
        <v>208</v>
      </c>
      <c r="B16" s="271"/>
      <c r="C16" s="149">
        <f>SUM(C4:C15)</f>
        <v>0</v>
      </c>
      <c r="D16" s="133">
        <f>SUM(D4:D15)</f>
        <v>0</v>
      </c>
      <c r="F16" s="270" t="s">
        <v>208</v>
      </c>
      <c r="G16" s="271"/>
      <c r="H16" s="149">
        <f>SUM(H4:H15)</f>
        <v>0</v>
      </c>
      <c r="I16" s="133">
        <f>SUM(I4:I15)</f>
        <v>0</v>
      </c>
      <c r="J16" s="119"/>
      <c r="K16" s="22" t="s">
        <v>192</v>
      </c>
    </row>
    <row r="17" spans="1:11" x14ac:dyDescent="0.15">
      <c r="A17" s="32"/>
      <c r="B17" s="32"/>
      <c r="C17" s="32"/>
      <c r="D17" s="32"/>
      <c r="E17" s="32"/>
      <c r="K17" s="22" t="s">
        <v>149</v>
      </c>
    </row>
    <row r="18" spans="1:11" x14ac:dyDescent="0.15">
      <c r="K18" s="22" t="s">
        <v>150</v>
      </c>
    </row>
    <row r="19" spans="1:11" x14ac:dyDescent="0.15">
      <c r="K19" s="22" t="s">
        <v>151</v>
      </c>
    </row>
    <row r="20" spans="1:11" x14ac:dyDescent="0.15">
      <c r="A20" s="269" t="s">
        <v>215</v>
      </c>
      <c r="B20" s="269"/>
      <c r="C20" s="269"/>
      <c r="D20" s="269"/>
      <c r="K20" s="22" t="s">
        <v>152</v>
      </c>
    </row>
    <row r="21" spans="1:11" ht="14.25" thickBot="1" x14ac:dyDescent="0.2">
      <c r="A21" s="32"/>
      <c r="B21" s="32"/>
      <c r="C21" s="32"/>
      <c r="D21" s="120"/>
      <c r="K21" s="22" t="s">
        <v>153</v>
      </c>
    </row>
    <row r="22" spans="1:11" ht="14.25" thickBot="1" x14ac:dyDescent="0.2">
      <c r="A22" s="127" t="s">
        <v>205</v>
      </c>
      <c r="B22" s="139" t="s">
        <v>199</v>
      </c>
      <c r="C22" s="144" t="s">
        <v>202</v>
      </c>
      <c r="D22" s="125" t="s">
        <v>206</v>
      </c>
      <c r="K22" s="22" t="s">
        <v>154</v>
      </c>
    </row>
    <row r="23" spans="1:11" ht="14.25" thickTop="1" x14ac:dyDescent="0.15">
      <c r="A23" s="124" t="s">
        <v>226</v>
      </c>
      <c r="B23" s="175">
        <v>1000</v>
      </c>
      <c r="C23" s="145">
        <f>COUNTIF(競技申込書!$AE$14:$AE$43,参加料計算!A23)</f>
        <v>0</v>
      </c>
      <c r="D23" s="129">
        <f>B23*C23</f>
        <v>0</v>
      </c>
      <c r="K23" s="22" t="s">
        <v>155</v>
      </c>
    </row>
    <row r="24" spans="1:11" x14ac:dyDescent="0.15">
      <c r="A24" s="121" t="s">
        <v>216</v>
      </c>
      <c r="B24" s="141">
        <v>1000</v>
      </c>
      <c r="C24" s="146">
        <f>COUNTIF(競技申込書!$AE$14:$AE$43,参加料計算!A24)</f>
        <v>0</v>
      </c>
      <c r="D24" s="130">
        <f t="shared" ref="D24:D30" si="3">B24*C24</f>
        <v>0</v>
      </c>
      <c r="K24" s="22" t="s">
        <v>156</v>
      </c>
    </row>
    <row r="25" spans="1:11" x14ac:dyDescent="0.15">
      <c r="A25" s="121" t="s">
        <v>222</v>
      </c>
      <c r="B25" s="141">
        <v>1000</v>
      </c>
      <c r="C25" s="146">
        <f>COUNTIF(競技申込書!$AE$14:$AE$43,参加料計算!A25)</f>
        <v>0</v>
      </c>
      <c r="D25" s="130">
        <f t="shared" si="3"/>
        <v>0</v>
      </c>
      <c r="K25" s="22" t="s">
        <v>157</v>
      </c>
    </row>
    <row r="26" spans="1:11" ht="14.25" thickBot="1" x14ac:dyDescent="0.2">
      <c r="A26" s="122" t="s">
        <v>217</v>
      </c>
      <c r="B26" s="142">
        <v>1000</v>
      </c>
      <c r="C26" s="147">
        <f>COUNTIF(競技申込書!$AE$14:$AE$43,参加料計算!A26)</f>
        <v>0</v>
      </c>
      <c r="D26" s="131">
        <f t="shared" si="3"/>
        <v>0</v>
      </c>
      <c r="K26" s="22" t="s">
        <v>158</v>
      </c>
    </row>
    <row r="27" spans="1:11" x14ac:dyDescent="0.15">
      <c r="A27" s="124" t="s">
        <v>227</v>
      </c>
      <c r="B27" s="175">
        <v>1000</v>
      </c>
      <c r="C27" s="145">
        <f>COUNTIF(競技申込書!$AE$14:$AE$43,参加料計算!A27)</f>
        <v>0</v>
      </c>
      <c r="D27" s="129">
        <f t="shared" si="3"/>
        <v>0</v>
      </c>
      <c r="K27" s="22" t="s">
        <v>159</v>
      </c>
    </row>
    <row r="28" spans="1:11" x14ac:dyDescent="0.15">
      <c r="A28" s="121" t="s">
        <v>219</v>
      </c>
      <c r="B28" s="141">
        <v>1000</v>
      </c>
      <c r="C28" s="146">
        <f>COUNTIF(競技申込書!$AE$14:$AE$43,参加料計算!A28)</f>
        <v>0</v>
      </c>
      <c r="D28" s="130">
        <f t="shared" si="3"/>
        <v>0</v>
      </c>
      <c r="K28" s="22" t="s">
        <v>160</v>
      </c>
    </row>
    <row r="29" spans="1:11" x14ac:dyDescent="0.15">
      <c r="A29" s="121" t="s">
        <v>220</v>
      </c>
      <c r="B29" s="141">
        <v>1000</v>
      </c>
      <c r="C29" s="146">
        <f>COUNTIF(競技申込書!$AE$14:$AE$43,参加料計算!A29)</f>
        <v>0</v>
      </c>
      <c r="D29" s="130">
        <f t="shared" si="3"/>
        <v>0</v>
      </c>
      <c r="K29" s="22" t="s">
        <v>161</v>
      </c>
    </row>
    <row r="30" spans="1:11" ht="14.25" thickBot="1" x14ac:dyDescent="0.2">
      <c r="A30" s="121" t="s">
        <v>218</v>
      </c>
      <c r="B30" s="141">
        <v>1000</v>
      </c>
      <c r="C30" s="146">
        <f>COUNTIF(競技申込書!$AE$14:$AE$43,参加料計算!A30)</f>
        <v>0</v>
      </c>
      <c r="D30" s="130">
        <f t="shared" si="3"/>
        <v>0</v>
      </c>
      <c r="K30" s="22" t="s">
        <v>164</v>
      </c>
    </row>
    <row r="31" spans="1:11" ht="14.25" thickBot="1" x14ac:dyDescent="0.2">
      <c r="A31" s="270" t="s">
        <v>208</v>
      </c>
      <c r="B31" s="271"/>
      <c r="C31" s="176">
        <f>SUM(C23:C30)</f>
        <v>0</v>
      </c>
      <c r="D31" s="133">
        <f>SUM(D23:D30)</f>
        <v>0</v>
      </c>
      <c r="E31" s="128"/>
      <c r="K31" s="22" t="s">
        <v>162</v>
      </c>
    </row>
    <row r="32" spans="1:11" x14ac:dyDescent="0.15">
      <c r="C32" s="128"/>
      <c r="D32" s="128"/>
      <c r="E32" s="128"/>
      <c r="K32" s="22" t="s">
        <v>163</v>
      </c>
    </row>
    <row r="33" spans="3:11" x14ac:dyDescent="0.15">
      <c r="C33" s="128"/>
      <c r="D33" s="128"/>
      <c r="E33" s="128"/>
      <c r="K33" s="22" t="s">
        <v>165</v>
      </c>
    </row>
    <row r="34" spans="3:11" x14ac:dyDescent="0.15">
      <c r="C34" s="128"/>
      <c r="D34" s="128"/>
      <c r="E34" s="128"/>
      <c r="K34" s="22" t="s">
        <v>166</v>
      </c>
    </row>
    <row r="35" spans="3:11" x14ac:dyDescent="0.15">
      <c r="C35" s="128"/>
      <c r="D35" s="128"/>
      <c r="E35" s="128"/>
      <c r="K35" s="22" t="s">
        <v>167</v>
      </c>
    </row>
    <row r="36" spans="3:11" x14ac:dyDescent="0.15">
      <c r="C36" s="128"/>
      <c r="D36" s="128"/>
      <c r="E36" s="128"/>
      <c r="K36" s="22" t="s">
        <v>168</v>
      </c>
    </row>
    <row r="37" spans="3:11" x14ac:dyDescent="0.15">
      <c r="C37" s="128"/>
      <c r="D37" s="128"/>
      <c r="E37" s="128"/>
      <c r="K37" s="22" t="s">
        <v>169</v>
      </c>
    </row>
    <row r="38" spans="3:11" x14ac:dyDescent="0.15">
      <c r="C38" s="128"/>
      <c r="D38" s="128"/>
      <c r="E38" s="128"/>
      <c r="K38" s="22" t="s">
        <v>170</v>
      </c>
    </row>
    <row r="39" spans="3:11" x14ac:dyDescent="0.15">
      <c r="C39" s="128"/>
      <c r="D39" s="128"/>
      <c r="E39" s="128"/>
      <c r="K39" s="22" t="s">
        <v>171</v>
      </c>
    </row>
    <row r="40" spans="3:11" x14ac:dyDescent="0.15">
      <c r="C40" s="128"/>
      <c r="D40" s="128"/>
      <c r="E40" s="128"/>
      <c r="K40" s="22" t="s">
        <v>172</v>
      </c>
    </row>
    <row r="41" spans="3:11" x14ac:dyDescent="0.15">
      <c r="C41" s="128"/>
      <c r="D41" s="128"/>
      <c r="E41" s="128"/>
      <c r="K41" s="22" t="s">
        <v>173</v>
      </c>
    </row>
    <row r="42" spans="3:11" x14ac:dyDescent="0.15">
      <c r="C42" s="128"/>
      <c r="D42" s="128"/>
      <c r="E42" s="128"/>
      <c r="K42" s="22" t="s">
        <v>174</v>
      </c>
    </row>
    <row r="43" spans="3:11" x14ac:dyDescent="0.15">
      <c r="C43" s="128"/>
      <c r="D43" s="128"/>
      <c r="E43" s="128"/>
      <c r="K43" s="22" t="s">
        <v>175</v>
      </c>
    </row>
    <row r="44" spans="3:11" x14ac:dyDescent="0.15">
      <c r="C44" s="128"/>
      <c r="D44" s="128"/>
      <c r="E44" s="128"/>
      <c r="K44" s="22" t="s">
        <v>176</v>
      </c>
    </row>
    <row r="45" spans="3:11" x14ac:dyDescent="0.15">
      <c r="C45" s="128"/>
      <c r="D45" s="128"/>
      <c r="E45" s="128"/>
      <c r="K45" s="22" t="s">
        <v>177</v>
      </c>
    </row>
    <row r="46" spans="3:11" x14ac:dyDescent="0.15">
      <c r="C46" s="128"/>
      <c r="D46" s="128"/>
      <c r="E46" s="128"/>
      <c r="K46" s="22" t="s">
        <v>178</v>
      </c>
    </row>
    <row r="47" spans="3:11" x14ac:dyDescent="0.15">
      <c r="C47" s="128"/>
      <c r="D47" s="128"/>
      <c r="E47" s="128"/>
      <c r="K47" s="22" t="s">
        <v>179</v>
      </c>
    </row>
    <row r="48" spans="3:11" x14ac:dyDescent="0.15">
      <c r="C48" s="128"/>
      <c r="D48" s="128"/>
      <c r="E48" s="128"/>
      <c r="K48" s="22" t="s">
        <v>180</v>
      </c>
    </row>
    <row r="49" spans="3:11" x14ac:dyDescent="0.15">
      <c r="C49" s="128"/>
      <c r="D49" s="128"/>
      <c r="E49" s="128"/>
      <c r="K49" s="22" t="s">
        <v>181</v>
      </c>
    </row>
    <row r="50" spans="3:11" x14ac:dyDescent="0.15">
      <c r="C50" s="128"/>
      <c r="D50" s="128"/>
      <c r="E50" s="128"/>
      <c r="K50" s="22" t="s">
        <v>182</v>
      </c>
    </row>
    <row r="51" spans="3:11" x14ac:dyDescent="0.15">
      <c r="C51" s="128"/>
      <c r="D51" s="128"/>
      <c r="E51" s="128"/>
      <c r="K51" s="22" t="s">
        <v>183</v>
      </c>
    </row>
    <row r="52" spans="3:11" x14ac:dyDescent="0.15">
      <c r="C52" s="128"/>
      <c r="D52" s="128"/>
      <c r="E52" s="128"/>
      <c r="K52" s="22" t="s">
        <v>184</v>
      </c>
    </row>
    <row r="53" spans="3:11" x14ac:dyDescent="0.15">
      <c r="C53" s="128"/>
      <c r="D53" s="128"/>
      <c r="E53" s="128"/>
      <c r="K53" s="22" t="s">
        <v>185</v>
      </c>
    </row>
    <row r="54" spans="3:11" x14ac:dyDescent="0.15">
      <c r="E54" s="128"/>
      <c r="K54" s="22" t="s">
        <v>186</v>
      </c>
    </row>
    <row r="55" spans="3:11" x14ac:dyDescent="0.15">
      <c r="E55" s="128"/>
      <c r="K55" s="22" t="s">
        <v>187</v>
      </c>
    </row>
  </sheetData>
  <mergeCells count="8">
    <mergeCell ref="A20:D20"/>
    <mergeCell ref="A31:B31"/>
    <mergeCell ref="A1:D1"/>
    <mergeCell ref="F1:I1"/>
    <mergeCell ref="K1:O1"/>
    <mergeCell ref="A16:B16"/>
    <mergeCell ref="F16:G16"/>
    <mergeCell ref="L14:M14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競技申込書</vt:lpstr>
      <vt:lpstr>宿泊申込書</vt:lpstr>
      <vt:lpstr>参加料計算</vt:lpstr>
      <vt:lpstr>Jr.クロカン</vt:lpstr>
      <vt:lpstr>競技申込書!Print_Area</vt:lpstr>
      <vt:lpstr>宿泊申込書!Print_Area</vt:lpstr>
      <vt:lpstr>競技申込書!Print_Titles</vt:lpstr>
      <vt:lpstr>カルフ</vt:lpstr>
      <vt:lpstr>ローラー</vt:lpstr>
      <vt:lpstr>市民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2020-07-02T00:53:48Z</cp:lastPrinted>
  <dcterms:created xsi:type="dcterms:W3CDTF">1997-01-08T22:48:59Z</dcterms:created>
  <dcterms:modified xsi:type="dcterms:W3CDTF">2022-07-25T14:19:05Z</dcterms:modified>
</cp:coreProperties>
</file>